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5480" windowHeight="11640"/>
  </bookViews>
  <sheets>
    <sheet name="Plantilla Ejecución " sheetId="3" r:id="rId1"/>
  </sheets>
  <definedNames>
    <definedName name="_xlnm.Print_Area" localSheetId="0">'Plantilla Ejecución '!$A$1:$L$108</definedName>
    <definedName name="_xlnm.Print_Titles" localSheetId="0">'Plantilla Ejecución '!$1:$7</definedName>
  </definedNames>
  <calcPr calcId="144525"/>
</workbook>
</file>

<file path=xl/calcChain.xml><?xml version="1.0" encoding="utf-8"?>
<calcChain xmlns="http://schemas.openxmlformats.org/spreadsheetml/2006/main">
  <c r="K35" i="3" l="1"/>
  <c r="K25" i="3"/>
  <c r="K79" i="3"/>
  <c r="K66" i="3"/>
  <c r="K51" i="3"/>
  <c r="K15" i="3"/>
  <c r="K9" i="3" l="1"/>
  <c r="K61" i="3" l="1"/>
  <c r="K43" i="3"/>
  <c r="L26" i="3"/>
  <c r="L27" i="3"/>
  <c r="L28" i="3"/>
  <c r="L29" i="3"/>
  <c r="L30" i="3"/>
  <c r="L31" i="3"/>
  <c r="L32" i="3"/>
  <c r="L33" i="3"/>
  <c r="L34" i="3"/>
  <c r="L36" i="3"/>
  <c r="L37" i="3"/>
  <c r="L38" i="3"/>
  <c r="L39" i="3"/>
  <c r="L40" i="3"/>
  <c r="L41" i="3"/>
  <c r="L42" i="3"/>
  <c r="L44" i="3"/>
  <c r="L45" i="3"/>
  <c r="L46" i="3"/>
  <c r="L47" i="3"/>
  <c r="L48" i="3"/>
  <c r="L49" i="3"/>
  <c r="L50" i="3"/>
  <c r="L52" i="3"/>
  <c r="L53" i="3"/>
  <c r="L54" i="3"/>
  <c r="L55" i="3"/>
  <c r="L56" i="3"/>
  <c r="L57" i="3"/>
  <c r="L58" i="3"/>
  <c r="L59" i="3"/>
  <c r="L60" i="3"/>
  <c r="L62" i="3"/>
  <c r="L63" i="3"/>
  <c r="L64" i="3"/>
  <c r="L65" i="3"/>
  <c r="L67" i="3"/>
  <c r="L68" i="3"/>
  <c r="L70" i="3"/>
  <c r="L71" i="3"/>
  <c r="L72" i="3"/>
  <c r="L74" i="3"/>
  <c r="L77" i="3"/>
  <c r="L78" i="3"/>
  <c r="L80" i="3"/>
  <c r="L81" i="3"/>
  <c r="L83" i="3"/>
  <c r="L85" i="3"/>
  <c r="L11" i="3"/>
  <c r="L12" i="3"/>
  <c r="L13" i="3"/>
  <c r="L14" i="3"/>
  <c r="L16" i="3"/>
  <c r="L17" i="3"/>
  <c r="L18" i="3"/>
  <c r="L19" i="3"/>
  <c r="L20" i="3"/>
  <c r="L21" i="3"/>
  <c r="L22" i="3"/>
  <c r="L23" i="3"/>
  <c r="L24" i="3"/>
  <c r="L10" i="3"/>
  <c r="K73" i="3" l="1"/>
  <c r="K86" i="3" s="1"/>
  <c r="L61" i="3"/>
  <c r="L43" i="3"/>
  <c r="H82" i="3"/>
  <c r="D82" i="3"/>
  <c r="D76" i="3"/>
  <c r="C79" i="3"/>
  <c r="D79" i="3"/>
  <c r="E79" i="3"/>
  <c r="F79" i="3"/>
  <c r="G79" i="3"/>
  <c r="H79" i="3"/>
  <c r="I79" i="3"/>
  <c r="J79" i="3"/>
  <c r="E76" i="3"/>
  <c r="F76" i="3"/>
  <c r="G76" i="3"/>
  <c r="H76" i="3"/>
  <c r="I76" i="3"/>
  <c r="J76" i="3"/>
  <c r="J75" i="3" s="1"/>
  <c r="J84" i="3" s="1"/>
  <c r="D69" i="3"/>
  <c r="E69" i="3"/>
  <c r="F69" i="3"/>
  <c r="G69" i="3"/>
  <c r="H69" i="3"/>
  <c r="I69" i="3"/>
  <c r="J69" i="3"/>
  <c r="D61" i="3"/>
  <c r="E61" i="3"/>
  <c r="F61" i="3"/>
  <c r="G61" i="3"/>
  <c r="H61" i="3"/>
  <c r="I61" i="3"/>
  <c r="J61" i="3"/>
  <c r="D51" i="3"/>
  <c r="E51" i="3"/>
  <c r="F51" i="3"/>
  <c r="G51" i="3"/>
  <c r="H51" i="3"/>
  <c r="I51" i="3"/>
  <c r="J51" i="3"/>
  <c r="D43" i="3"/>
  <c r="E43" i="3"/>
  <c r="F43" i="3"/>
  <c r="G43" i="3"/>
  <c r="H43" i="3"/>
  <c r="I43" i="3"/>
  <c r="J43" i="3"/>
  <c r="D35" i="3"/>
  <c r="E35" i="3"/>
  <c r="F35" i="3"/>
  <c r="G35" i="3"/>
  <c r="H35" i="3"/>
  <c r="I35" i="3"/>
  <c r="J35" i="3"/>
  <c r="D25" i="3"/>
  <c r="E25" i="3"/>
  <c r="F25" i="3"/>
  <c r="G25" i="3"/>
  <c r="H25" i="3"/>
  <c r="I25" i="3"/>
  <c r="D15" i="3"/>
  <c r="E15" i="3"/>
  <c r="F15" i="3"/>
  <c r="G15" i="3"/>
  <c r="H15" i="3"/>
  <c r="I15" i="3"/>
  <c r="D9" i="3"/>
  <c r="E9" i="3"/>
  <c r="F9" i="3"/>
  <c r="G9" i="3"/>
  <c r="H9" i="3"/>
  <c r="I9" i="3"/>
  <c r="D66" i="3"/>
  <c r="E66" i="3"/>
  <c r="F66" i="3"/>
  <c r="G66" i="3"/>
  <c r="H66" i="3"/>
  <c r="I66" i="3"/>
  <c r="J66" i="3"/>
  <c r="C82" i="3"/>
  <c r="B82" i="3"/>
  <c r="B79" i="3"/>
  <c r="C76" i="3"/>
  <c r="B76" i="3"/>
  <c r="C69" i="3"/>
  <c r="B69" i="3"/>
  <c r="C66" i="3"/>
  <c r="B66" i="3"/>
  <c r="C61" i="3"/>
  <c r="B61" i="3"/>
  <c r="C51" i="3"/>
  <c r="B51" i="3"/>
  <c r="C43" i="3"/>
  <c r="B43" i="3"/>
  <c r="C35" i="3"/>
  <c r="B35" i="3"/>
  <c r="C25" i="3"/>
  <c r="B25" i="3"/>
  <c r="C15" i="3"/>
  <c r="B15" i="3"/>
  <c r="B9" i="3"/>
  <c r="C10" i="3"/>
  <c r="C9" i="3" s="1"/>
  <c r="C73" i="3" s="1"/>
  <c r="J25" i="3"/>
  <c r="J15" i="3"/>
  <c r="J9" i="3"/>
  <c r="C75" i="3" l="1"/>
  <c r="C84" i="3" s="1"/>
  <c r="L9" i="3"/>
  <c r="L82" i="3"/>
  <c r="B73" i="3"/>
  <c r="J73" i="3"/>
  <c r="J86" i="3" s="1"/>
  <c r="B75" i="3"/>
  <c r="B84" i="3" s="1"/>
  <c r="G73" i="3"/>
  <c r="L35" i="3"/>
  <c r="L51" i="3"/>
  <c r="L69" i="3"/>
  <c r="L66" i="3"/>
  <c r="L15" i="3"/>
  <c r="L25" i="3"/>
  <c r="L79" i="3"/>
  <c r="L76" i="3"/>
  <c r="I73" i="3"/>
  <c r="H73" i="3"/>
  <c r="F73" i="3"/>
  <c r="F86" i="3" s="1"/>
  <c r="E73" i="3"/>
  <c r="E86" i="3" s="1"/>
  <c r="D73" i="3"/>
  <c r="D86" i="3" s="1"/>
  <c r="C86" i="3"/>
  <c r="B86" i="3" l="1"/>
  <c r="L73" i="3"/>
  <c r="L75" i="3"/>
  <c r="L84" i="3" s="1"/>
  <c r="G86" i="3"/>
  <c r="I86" i="3"/>
  <c r="H86" i="3"/>
  <c r="L86" i="3" l="1"/>
  <c r="W6" i="3"/>
  <c r="X6" i="3" s="1"/>
</calcChain>
</file>

<file path=xl/sharedStrings.xml><?xml version="1.0" encoding="utf-8"?>
<sst xmlns="http://schemas.openxmlformats.org/spreadsheetml/2006/main" count="102" uniqueCount="102">
  <si>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</si>
  <si>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</si>
  <si>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</si>
  <si>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</si>
  <si>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</si>
  <si>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</si>
  <si>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</si>
  <si>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</si>
  <si>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</si>
  <si>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</si>
  <si>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</si>
  <si>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</si>
  <si>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</si>
  <si>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</si>
  <si>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</si>
  <si>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</si>
  <si>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</si>
  <si>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</si>
  <si>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</si>
  <si>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</si>
  <si>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</si>
  <si>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</si>
  <si>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</si>
  <si>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</si>
  <si>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</si>
  <si>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</si>
  <si>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</si>
  <si>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</si>
  <si>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</si>
  <si>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</si>
  <si>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</si>
  <si>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</si>
  <si>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</si>
  <si>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</si>
  <si>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</si>
  <si>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</si>
  <si>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Presupuesto Aprobado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</si>
  <si>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</si>
  <si>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</si>
  <si>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</si>
  <si>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</si>
  <si>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</si>
  <si>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</si>
  <si>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</si>
  <si>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</si>
  <si>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</si>
  <si>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</si>
  <si>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</si>
  <si>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</si>
  <si>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</si>
  <si>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</si>
  <si>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</si>
  <si>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</si>
  <si>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</si>
  <si>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</si>
  <si>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</si>
  <si>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</si>
  <si>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</si>
  <si>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</si>
  <si>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</si>
  <si>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</si>
  <si>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</si>
  <si>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</si>
  <si>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</si>
  <si>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</si>
  <si>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</si>
  <si>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</si>
  <si>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</si>
  <si>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</si>
  <si>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</si>
  <si>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</si>
  <si>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</si>
  <si>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</si>
  <si>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</si>
  <si>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</si>
  <si>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</si>
  <si>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</si>
  <si>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</si>
  <si>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</si>
  <si>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</si>
  <si>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Marzo</t>
  </si>
  <si>
    <t>Abril</t>
  </si>
  <si>
    <t>Mayo</t>
  </si>
  <si>
    <t>Junio</t>
  </si>
  <si>
    <t>Julio</t>
  </si>
  <si>
    <t>Agosto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</si>
  <si>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</si>
  <si>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</si>
  <si>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</si>
  <si>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</si>
  <si>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</si>
  <si>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</si>
  <si>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r>
      <rPr>
        <b/>
        <sz val="11"/>
        <color theme="1"/>
        <rFont val="Calibri"/>
        <family val="2"/>
        <scheme val="minor"/>
      </rPr>
      <t>Presupuesto Aprobad</t>
    </r>
    <r>
      <rPr>
        <sz val="11"/>
        <color theme="1"/>
        <rFont val="Calibri"/>
        <family val="2"/>
        <scheme val="minor"/>
      </rPr>
      <t>o: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</si>
  <si>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>: Se Refiere al presupuesto aprobado en caso de que el congreso Nacional apruebe un presupuesto complementario.</t>
    </r>
  </si>
  <si>
    <t>Enero</t>
  </si>
  <si>
    <t>Febrero</t>
  </si>
  <si>
    <t>TOTAL</t>
  </si>
  <si>
    <t>Gasto Devengado</t>
  </si>
  <si>
    <t>Ejecución de Gastos y Aplicaciones Financieras</t>
  </si>
  <si>
    <r>
      <rPr>
        <b/>
        <sz val="11"/>
        <color theme="1"/>
        <rFont val="Calibri"/>
        <family val="2"/>
        <scheme val="minor"/>
      </rPr>
      <t>Total Devengado</t>
    </r>
    <r>
      <rPr>
        <sz val="11"/>
        <color theme="1"/>
        <rFont val="Calibri"/>
        <family val="2"/>
        <scheme val="minor"/>
      </rPr>
      <t>: Son los recursos financieros que surgen con la obligación de pago por la recepción de conformidad de obras, bienes y servicios oportunamente contratados.</t>
    </r>
  </si>
  <si>
    <t>(VALORES EN RD$)</t>
  </si>
  <si>
    <t>AL 31 DE AGOSTO 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</si>
</sst>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name val="Times New Roman"/>
      <family val="1"/>
      <charset val="204"/>
    </font>
    <font>
      <b/>
      <sz val="12"/>
      <color theme="1"/>
      <name val="Times New Roman"/>
      <family val="1"/>
    </font>
    <font>
      <b/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0" fontId="6" fillId="0" borderId="0" applyNumberFormat="0" applyFill="0" applyBorder="0" applyProtection="0">
      <alignment vertical="top" wrapText="1"/>
    </xf>
  </cellStyleXfs>
  <cellXfs count="63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43" fontId="4" fillId="0" borderId="3" xfId="1" applyFont="1" applyFill="1" applyBorder="1" applyAlignment="1">
      <alignment vertical="center" wrapText="1"/>
    </xf>
    <xf numFmtId="164" fontId="0" fillId="0" borderId="3" xfId="0" applyNumberFormat="1" applyBorder="1" applyAlignment="1">
      <alignment vertical="center" wrapText="1"/>
    </xf>
    <xf numFmtId="43" fontId="1" fillId="0" borderId="3" xfId="1" applyFont="1" applyFill="1" applyBorder="1" applyAlignment="1">
      <alignment vertical="center" wrapText="1"/>
    </xf>
    <xf numFmtId="0" fontId="0" fillId="0" borderId="3" xfId="0" applyBorder="1"/>
    <xf numFmtId="164" fontId="0" fillId="0" borderId="3" xfId="0" applyNumberFormat="1" applyFill="1" applyBorder="1" applyAlignment="1">
      <alignment vertical="center" wrapText="1"/>
    </xf>
    <xf numFmtId="43" fontId="0" fillId="0" borderId="3" xfId="1" applyFont="1" applyFill="1" applyBorder="1" applyAlignment="1">
      <alignment vertical="center" wrapText="1"/>
    </xf>
    <xf numFmtId="43" fontId="0" fillId="0" borderId="3" xfId="1" applyFont="1" applyBorder="1" applyAlignment="1">
      <alignment vertical="center" wrapText="1"/>
    </xf>
    <xf numFmtId="43" fontId="1" fillId="4" borderId="3" xfId="1" applyFont="1" applyFill="1" applyBorder="1"/>
    <xf numFmtId="4" fontId="0" fillId="0" borderId="3" xfId="1" applyNumberFormat="1" applyFont="1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1" fillId="4" borderId="3" xfId="0" applyNumberFormat="1" applyFont="1" applyFill="1" applyBorder="1"/>
    <xf numFmtId="4" fontId="0" fillId="4" borderId="3" xfId="0" applyNumberFormat="1" applyFill="1" applyBorder="1"/>
    <xf numFmtId="4" fontId="0" fillId="0" borderId="3" xfId="0" applyNumberFormat="1" applyBorder="1"/>
    <xf numFmtId="4" fontId="1" fillId="2" borderId="3" xfId="0" applyNumberFormat="1" applyFont="1" applyFill="1" applyBorder="1" applyAlignment="1">
      <alignment horizontal="center" vertical="center" wrapText="1"/>
    </xf>
    <xf numFmtId="4" fontId="1" fillId="3" borderId="3" xfId="0" applyNumberFormat="1" applyFont="1" applyFill="1" applyBorder="1" applyAlignment="1">
      <alignment horizontal="center" vertical="center" wrapText="1"/>
    </xf>
    <xf numFmtId="43" fontId="1" fillId="0" borderId="0" xfId="1" applyFont="1" applyBorder="1" applyAlignment="1">
      <alignment horizontal="left" vertical="center" wrapText="1"/>
    </xf>
    <xf numFmtId="0" fontId="0" fillId="4" borderId="3" xfId="0" applyFill="1" applyBorder="1"/>
    <xf numFmtId="0" fontId="0" fillId="0" borderId="0" xfId="0" applyFont="1" applyAlignment="1">
      <alignment horizontal="left"/>
    </xf>
    <xf numFmtId="0" fontId="0" fillId="0" borderId="0" xfId="0"/>
    <xf numFmtId="0" fontId="3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43" fontId="0" fillId="0" borderId="0" xfId="0" applyNumberFormat="1"/>
    <xf numFmtId="0" fontId="7" fillId="0" borderId="0" xfId="0" applyFont="1"/>
    <xf numFmtId="0" fontId="2" fillId="0" borderId="0" xfId="0" applyFont="1" applyAlignment="1">
      <alignment horizontal="left"/>
    </xf>
    <xf numFmtId="0" fontId="1" fillId="0" borderId="0" xfId="0" applyFont="1"/>
    <xf numFmtId="0" fontId="2" fillId="0" borderId="0" xfId="0" applyFont="1"/>
    <xf numFmtId="43" fontId="1" fillId="4" borderId="3" xfId="0" applyNumberFormat="1" applyFont="1" applyFill="1" applyBorder="1"/>
    <xf numFmtId="164" fontId="0" fillId="4" borderId="3" xfId="0" applyNumberFormat="1" applyFill="1" applyBorder="1"/>
    <xf numFmtId="164" fontId="1" fillId="4" borderId="3" xfId="0" applyNumberFormat="1" applyFont="1" applyFill="1" applyBorder="1"/>
    <xf numFmtId="43" fontId="0" fillId="4" borderId="3" xfId="1" applyFont="1" applyFill="1" applyBorder="1" applyAlignment="1">
      <alignment vertical="center" wrapText="1"/>
    </xf>
    <xf numFmtId="4" fontId="1" fillId="4" borderId="3" xfId="0" applyNumberFormat="1" applyFont="1" applyFill="1" applyBorder="1" applyAlignment="1">
      <alignment vertical="center" wrapText="1"/>
    </xf>
    <xf numFmtId="4" fontId="1" fillId="2" borderId="3" xfId="0" applyNumberFormat="1" applyFont="1" applyFill="1" applyBorder="1" applyAlignment="1">
      <alignment horizontal="right" vertical="center" wrapText="1"/>
    </xf>
    <xf numFmtId="0" fontId="0" fillId="0" borderId="3" xfId="0" applyBorder="1" applyAlignment="1">
      <alignment horizontal="right"/>
    </xf>
    <xf numFmtId="4" fontId="1" fillId="3" borderId="3" xfId="0" applyNumberFormat="1" applyFont="1" applyFill="1" applyBorder="1" applyAlignment="1">
      <alignment horizontal="right" vertical="center" wrapText="1"/>
    </xf>
    <xf numFmtId="43" fontId="4" fillId="5" borderId="3" xfId="1" applyFont="1" applyFill="1" applyBorder="1" applyAlignment="1">
      <alignment vertical="center" wrapText="1"/>
    </xf>
    <xf numFmtId="43" fontId="0" fillId="0" borderId="3" xfId="1" applyFont="1" applyBorder="1"/>
    <xf numFmtId="43" fontId="0" fillId="5" borderId="3" xfId="0" applyNumberFormat="1" applyFont="1" applyFill="1" applyBorder="1"/>
    <xf numFmtId="43" fontId="1" fillId="6" borderId="3" xfId="0" applyNumberFormat="1" applyFont="1" applyFill="1" applyBorder="1"/>
    <xf numFmtId="4" fontId="0" fillId="2" borderId="3" xfId="0" applyNumberFormat="1" applyFont="1" applyFill="1" applyBorder="1" applyAlignment="1">
      <alignment horizontal="right" vertical="center" wrapText="1"/>
    </xf>
    <xf numFmtId="0" fontId="0" fillId="0" borderId="0" xfId="0" applyAlignment="1"/>
    <xf numFmtId="43" fontId="0" fillId="4" borderId="3" xfId="0" applyNumberFormat="1" applyFont="1" applyFill="1" applyBorder="1"/>
    <xf numFmtId="43" fontId="0" fillId="4" borderId="3" xfId="0" applyNumberFormat="1" applyFill="1" applyBorder="1"/>
    <xf numFmtId="0" fontId="2" fillId="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vertical="center" wrapText="1"/>
    </xf>
  </cellXfs>
  <cellStyles count="5">
    <cellStyle name="Millares" xfId="1" builtinId="3"/>
    <cellStyle name="Normal" xfId="0" builtinId="0"/>
    <cellStyle name="Normal 2" xfId="4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452437</xdr:colOff>
      <xdr:row>0</xdr:row>
      <xdr:rowOff>11907</xdr:rowOff>
    </xdr:from>
    <xdr:to>
      <xdr:col>6</xdr:col>
      <xdr:colOff>889000</xdr:colOff>
      <xdr:row>0</xdr:row>
      <xdr:rowOff>1413987</xdr:rowOff>
    </xdr:to>
    <xdr:pic>
      <xdr:nvPicPr>
        <xdr:cNvPr id="7" name="Picture 1" descr="Macintosh SSD:Users:onapi:Desktop:TIMBRADO INSTITUCIONA a color con logo onapi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11907"/>
          <a:ext cx="4437063" cy="14020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9"/>
  <sheetViews>
    <sheetView showGridLines="0" tabSelected="1" zoomScale="80" zoomScaleNormal="80" workbookViewId="0">
      <selection activeCell="A92" sqref="A92"/>
    </sheetView>
  </sheetViews>
  <sheetFormatPr baseColWidth="10" defaultColWidth="9.140625" defaultRowHeight="15" x14ac:dyDescent="0.25"/>
  <cols>
    <col min="1" max="1" width="53.5703125" customWidth="1"/>
    <col min="2" max="2" width="17.5703125" style="34" customWidth="1"/>
    <col min="3" max="3" width="16.140625" style="34" customWidth="1"/>
    <col min="4" max="9" width="14.7109375" style="34" customWidth="1"/>
    <col min="10" max="10" width="17.140625" customWidth="1"/>
    <col min="11" max="11" width="16.28515625" customWidth="1"/>
    <col min="12" max="12" width="17.85546875" customWidth="1"/>
    <col min="13" max="13" width="96.7109375" bestFit="1" customWidth="1"/>
    <col min="15" max="22" width="6" bestFit="1" customWidth="1"/>
    <col min="23" max="24" width="7" bestFit="1" customWidth="1"/>
  </cols>
  <sheetData>
    <row r="1" spans="1:24" ht="122.25" customHeight="1" x14ac:dyDescent="0.3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5"/>
    </row>
    <row r="2" spans="1:24" ht="18.75" customHeight="1" x14ac:dyDescent="0.25">
      <c r="A2" s="59" t="s">
        <v>98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9"/>
    </row>
    <row r="3" spans="1:24" s="34" customFormat="1" ht="18.75" customHeight="1" x14ac:dyDescent="0.3">
      <c r="A3" s="60" t="s">
        <v>101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9"/>
    </row>
    <row r="4" spans="1:24" x14ac:dyDescent="0.25">
      <c r="A4" s="61" t="s">
        <v>100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9"/>
    </row>
    <row r="5" spans="1:24" x14ac:dyDescent="0.2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9"/>
    </row>
    <row r="6" spans="1:24" ht="31.5" x14ac:dyDescent="0.25">
      <c r="A6" s="8" t="s">
        <v>0</v>
      </c>
      <c r="B6" s="36" t="s">
        <v>36</v>
      </c>
      <c r="C6" s="36" t="s">
        <v>37</v>
      </c>
      <c r="D6" s="58" t="s">
        <v>97</v>
      </c>
      <c r="E6" s="58"/>
      <c r="F6" s="58"/>
      <c r="G6" s="58"/>
      <c r="H6" s="58"/>
      <c r="I6" s="58"/>
      <c r="J6" s="58"/>
      <c r="K6" s="58"/>
      <c r="L6" s="58"/>
      <c r="W6" s="12">
        <f>SUM(O8:W8)</f>
        <v>0</v>
      </c>
      <c r="X6" s="12">
        <f>+W6+X8</f>
        <v>0</v>
      </c>
    </row>
    <row r="7" spans="1:24" s="34" customFormat="1" ht="15.75" x14ac:dyDescent="0.25">
      <c r="A7" s="35"/>
      <c r="B7" s="36"/>
      <c r="C7" s="36"/>
      <c r="D7" s="36" t="s">
        <v>94</v>
      </c>
      <c r="E7" s="36" t="s">
        <v>95</v>
      </c>
      <c r="F7" s="36" t="s">
        <v>80</v>
      </c>
      <c r="G7" s="36" t="s">
        <v>81</v>
      </c>
      <c r="H7" s="36" t="s">
        <v>82</v>
      </c>
      <c r="I7" s="36" t="s">
        <v>83</v>
      </c>
      <c r="J7" s="36" t="s">
        <v>84</v>
      </c>
      <c r="K7" s="36" t="s">
        <v>85</v>
      </c>
      <c r="L7" s="36" t="s">
        <v>96</v>
      </c>
      <c r="W7" s="37"/>
      <c r="X7" s="37"/>
    </row>
    <row r="8" spans="1:24" x14ac:dyDescent="0.25">
      <c r="A8" s="1" t="s">
        <v>1</v>
      </c>
      <c r="B8" s="28"/>
      <c r="C8" s="28"/>
      <c r="D8" s="28"/>
      <c r="E8" s="28"/>
      <c r="F8" s="28"/>
      <c r="G8" s="28"/>
      <c r="H8" s="28"/>
      <c r="I8" s="28"/>
      <c r="J8" s="28"/>
      <c r="K8" s="28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x14ac:dyDescent="0.25">
      <c r="A9" s="2" t="s">
        <v>2</v>
      </c>
      <c r="B9" s="20">
        <f>SUM(B10:B14)</f>
        <v>345200260</v>
      </c>
      <c r="C9" s="20">
        <f>SUM(C10:C14)</f>
        <v>350822601</v>
      </c>
      <c r="D9" s="20">
        <f t="shared" ref="D9:I9" si="0">SUM(D10:D14)</f>
        <v>21132193.5</v>
      </c>
      <c r="E9" s="20">
        <f t="shared" si="0"/>
        <v>22925769.780000001</v>
      </c>
      <c r="F9" s="20">
        <f t="shared" si="0"/>
        <v>24181038.509999998</v>
      </c>
      <c r="G9" s="20">
        <f t="shared" si="0"/>
        <v>23799444.219999999</v>
      </c>
      <c r="H9" s="20">
        <f t="shared" si="0"/>
        <v>22010768.760000002</v>
      </c>
      <c r="I9" s="20">
        <f t="shared" si="0"/>
        <v>35876312.699999996</v>
      </c>
      <c r="J9" s="20">
        <f>SUM(J10:J14)</f>
        <v>24734405.189999998</v>
      </c>
      <c r="K9" s="20">
        <f>SUM(K10:K14)</f>
        <v>24979649.749999996</v>
      </c>
      <c r="L9" s="42">
        <f>SUM(D9:K9)</f>
        <v>199639582.41</v>
      </c>
      <c r="O9" s="11"/>
    </row>
    <row r="10" spans="1:24" x14ac:dyDescent="0.25">
      <c r="A10" s="4" t="s">
        <v>3</v>
      </c>
      <c r="B10" s="13">
        <v>265900260</v>
      </c>
      <c r="C10" s="13">
        <f>265900260+5622341</f>
        <v>271522601</v>
      </c>
      <c r="D10" s="50">
        <v>17660828.199999999</v>
      </c>
      <c r="E10" s="50">
        <v>19394821.190000001</v>
      </c>
      <c r="F10" s="50">
        <v>20597428.23</v>
      </c>
      <c r="G10" s="50">
        <v>20235706.739999998</v>
      </c>
      <c r="H10" s="50">
        <v>18490163.120000001</v>
      </c>
      <c r="I10" s="50">
        <v>18573953.309999999</v>
      </c>
      <c r="J10" s="21">
        <v>21009566.120000001</v>
      </c>
      <c r="K10" s="51">
        <v>21044088.949999999</v>
      </c>
      <c r="L10" s="52">
        <f>SUM(D10:K10)</f>
        <v>157006555.85999998</v>
      </c>
    </row>
    <row r="11" spans="1:24" x14ac:dyDescent="0.25">
      <c r="A11" s="4" t="s">
        <v>4</v>
      </c>
      <c r="B11" s="13">
        <v>10300000</v>
      </c>
      <c r="C11" s="13">
        <v>10300000</v>
      </c>
      <c r="D11" s="13">
        <v>836676.93</v>
      </c>
      <c r="E11" s="13">
        <v>772209.43</v>
      </c>
      <c r="F11" s="13">
        <v>776779.58</v>
      </c>
      <c r="G11" s="13">
        <v>772209.43</v>
      </c>
      <c r="H11" s="13">
        <v>776709.43</v>
      </c>
      <c r="I11" s="13">
        <v>14546071.039999999</v>
      </c>
      <c r="J11" s="21">
        <v>794481.9</v>
      </c>
      <c r="K11" s="51">
        <v>777431.9</v>
      </c>
      <c r="L11" s="52">
        <f>SUM(D11:K11)</f>
        <v>20052569.639999997</v>
      </c>
    </row>
    <row r="12" spans="1:24" x14ac:dyDescent="0.25">
      <c r="A12" s="4" t="s">
        <v>38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52">
        <f>SUM(D12:K12)</f>
        <v>0</v>
      </c>
    </row>
    <row r="13" spans="1:24" x14ac:dyDescent="0.25">
      <c r="A13" s="4" t="s">
        <v>5</v>
      </c>
      <c r="B13" s="13">
        <v>37000000</v>
      </c>
      <c r="C13" s="13">
        <v>37000000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5">
        <v>0</v>
      </c>
      <c r="K13" s="15">
        <v>0</v>
      </c>
      <c r="L13" s="52">
        <f>SUM(D13:K13)</f>
        <v>0</v>
      </c>
    </row>
    <row r="14" spans="1:24" x14ac:dyDescent="0.25">
      <c r="A14" s="4" t="s">
        <v>6</v>
      </c>
      <c r="B14" s="13">
        <v>32000000</v>
      </c>
      <c r="C14" s="13">
        <v>32000000</v>
      </c>
      <c r="D14" s="13">
        <v>2634688.37</v>
      </c>
      <c r="E14" s="13">
        <v>2758739.16</v>
      </c>
      <c r="F14" s="13">
        <v>2806830.7</v>
      </c>
      <c r="G14" s="13">
        <v>2791528.05</v>
      </c>
      <c r="H14" s="13">
        <v>2743896.21</v>
      </c>
      <c r="I14" s="13">
        <v>2756288.35</v>
      </c>
      <c r="J14" s="22">
        <v>2930357.17</v>
      </c>
      <c r="K14" s="51">
        <v>3158128.9</v>
      </c>
      <c r="L14" s="52">
        <f>SUM(D14:K14)</f>
        <v>22580456.91</v>
      </c>
    </row>
    <row r="15" spans="1:24" x14ac:dyDescent="0.25">
      <c r="A15" s="2" t="s">
        <v>7</v>
      </c>
      <c r="B15" s="42">
        <f>SUM(B16:B24)</f>
        <v>72531268</v>
      </c>
      <c r="C15" s="42">
        <f>SUM(C16:C24)</f>
        <v>72531268</v>
      </c>
      <c r="D15" s="42">
        <f t="shared" ref="D15:I15" si="1">SUM(D16:D24)</f>
        <v>945902.32000000007</v>
      </c>
      <c r="E15" s="42">
        <f t="shared" si="1"/>
        <v>8256959.4400000004</v>
      </c>
      <c r="F15" s="42">
        <f t="shared" si="1"/>
        <v>5026931.4000000004</v>
      </c>
      <c r="G15" s="42">
        <f t="shared" si="1"/>
        <v>4222313.1500000004</v>
      </c>
      <c r="H15" s="42">
        <f t="shared" si="1"/>
        <v>4467237.12</v>
      </c>
      <c r="I15" s="42">
        <f t="shared" si="1"/>
        <v>5905960.0800000001</v>
      </c>
      <c r="J15" s="23">
        <f>SUM(J16:J24)</f>
        <v>5045966.3599999994</v>
      </c>
      <c r="K15" s="23">
        <f>SUM(K16:K24)</f>
        <v>5471230.25</v>
      </c>
      <c r="L15" s="42">
        <f>SUM(D15:K15)</f>
        <v>39342500.120000005</v>
      </c>
    </row>
    <row r="16" spans="1:24" x14ac:dyDescent="0.25">
      <c r="A16" s="4" t="s">
        <v>8</v>
      </c>
      <c r="B16" s="18">
        <v>15176268</v>
      </c>
      <c r="C16" s="18">
        <v>15176268</v>
      </c>
      <c r="D16" s="18">
        <v>581775.92000000004</v>
      </c>
      <c r="E16" s="18">
        <v>3519129.25</v>
      </c>
      <c r="F16" s="18">
        <v>1433400.58</v>
      </c>
      <c r="G16" s="18">
        <v>939125.46</v>
      </c>
      <c r="H16" s="18">
        <v>893779.3</v>
      </c>
      <c r="I16" s="18">
        <v>1465487.03</v>
      </c>
      <c r="J16" s="22">
        <v>1660923.89</v>
      </c>
      <c r="K16" s="25">
        <v>1688069.57</v>
      </c>
      <c r="L16" s="52">
        <f>SUM(D16:K16)</f>
        <v>12181691</v>
      </c>
    </row>
    <row r="17" spans="1:12" x14ac:dyDescent="0.25">
      <c r="A17" s="4" t="s">
        <v>9</v>
      </c>
      <c r="B17" s="18">
        <v>16000000</v>
      </c>
      <c r="C17" s="18">
        <v>16000000</v>
      </c>
      <c r="D17" s="18">
        <v>0</v>
      </c>
      <c r="E17" s="18">
        <v>2030101</v>
      </c>
      <c r="F17" s="18">
        <v>1784648.5</v>
      </c>
      <c r="G17" s="18">
        <v>1235854.56</v>
      </c>
      <c r="H17" s="18">
        <v>1291188.2</v>
      </c>
      <c r="I17" s="18">
        <v>1495447.96</v>
      </c>
      <c r="J17" s="22">
        <v>1817508.3</v>
      </c>
      <c r="K17" s="25">
        <v>1957074.9</v>
      </c>
      <c r="L17" s="52">
        <f>SUM(D17:K17)</f>
        <v>11611823.420000002</v>
      </c>
    </row>
    <row r="18" spans="1:12" x14ac:dyDescent="0.25">
      <c r="A18" s="4" t="s">
        <v>10</v>
      </c>
      <c r="B18" s="18">
        <v>900000</v>
      </c>
      <c r="C18" s="18">
        <v>900000</v>
      </c>
      <c r="D18" s="18">
        <v>0</v>
      </c>
      <c r="E18" s="18">
        <v>0</v>
      </c>
      <c r="F18" s="18">
        <v>80100</v>
      </c>
      <c r="G18" s="18">
        <v>77650</v>
      </c>
      <c r="H18" s="18">
        <v>72850</v>
      </c>
      <c r="I18" s="18">
        <v>100033.2</v>
      </c>
      <c r="J18" s="22">
        <v>-10883.2</v>
      </c>
      <c r="K18" s="25">
        <v>80950</v>
      </c>
      <c r="L18" s="52">
        <f>SUM(D18:K18)</f>
        <v>400700</v>
      </c>
    </row>
    <row r="19" spans="1:12" ht="18" customHeight="1" x14ac:dyDescent="0.25">
      <c r="A19" s="4" t="s">
        <v>11</v>
      </c>
      <c r="B19" s="18">
        <v>3010000</v>
      </c>
      <c r="C19" s="18">
        <v>3010000</v>
      </c>
      <c r="D19" s="18">
        <v>0</v>
      </c>
      <c r="E19" s="18">
        <v>0</v>
      </c>
      <c r="F19" s="18">
        <v>5050</v>
      </c>
      <c r="G19" s="18">
        <v>11474.08</v>
      </c>
      <c r="H19" s="18">
        <v>74943</v>
      </c>
      <c r="I19" s="18">
        <v>22862</v>
      </c>
      <c r="J19" s="22">
        <v>13860.9</v>
      </c>
      <c r="K19" s="25">
        <v>15116.22</v>
      </c>
      <c r="L19" s="52">
        <f>SUM(D19:K19)</f>
        <v>143306.19999999998</v>
      </c>
    </row>
    <row r="20" spans="1:12" x14ac:dyDescent="0.25">
      <c r="A20" s="4" t="s">
        <v>12</v>
      </c>
      <c r="B20" s="18">
        <v>1100000</v>
      </c>
      <c r="C20" s="18">
        <v>1100000</v>
      </c>
      <c r="D20" s="18">
        <v>0</v>
      </c>
      <c r="E20" s="18">
        <v>0</v>
      </c>
      <c r="F20" s="18">
        <v>12814.8</v>
      </c>
      <c r="G20" s="18">
        <v>102266.67</v>
      </c>
      <c r="H20" s="18">
        <v>0</v>
      </c>
      <c r="I20" s="18">
        <v>4861.6000000000004</v>
      </c>
      <c r="J20" s="22">
        <v>5711.6</v>
      </c>
      <c r="K20" s="25">
        <v>10549.2</v>
      </c>
      <c r="L20" s="52">
        <f>SUM(D20:K20)</f>
        <v>136203.87000000002</v>
      </c>
    </row>
    <row r="21" spans="1:12" x14ac:dyDescent="0.25">
      <c r="A21" s="4" t="s">
        <v>13</v>
      </c>
      <c r="B21" s="18">
        <v>6300000</v>
      </c>
      <c r="C21" s="18">
        <v>6300000</v>
      </c>
      <c r="D21" s="18">
        <v>196472</v>
      </c>
      <c r="E21" s="18">
        <v>194378</v>
      </c>
      <c r="F21" s="18">
        <v>205546</v>
      </c>
      <c r="G21" s="18">
        <v>212526</v>
      </c>
      <c r="H21" s="18">
        <v>253631.81</v>
      </c>
      <c r="I21" s="18">
        <v>229836.52</v>
      </c>
      <c r="J21" s="22">
        <v>208300</v>
      </c>
      <c r="K21" s="25">
        <v>215280</v>
      </c>
      <c r="L21" s="52">
        <f>SUM(D21:K21)</f>
        <v>1715970.33</v>
      </c>
    </row>
    <row r="22" spans="1:12" ht="30" x14ac:dyDescent="0.25">
      <c r="A22" s="4" t="s">
        <v>14</v>
      </c>
      <c r="B22" s="18">
        <v>3500000</v>
      </c>
      <c r="C22" s="18">
        <v>3500000</v>
      </c>
      <c r="D22" s="18">
        <v>0</v>
      </c>
      <c r="E22" s="18">
        <v>419843.79</v>
      </c>
      <c r="F22" s="18">
        <v>167046.59</v>
      </c>
      <c r="G22" s="18">
        <v>195284.9</v>
      </c>
      <c r="H22" s="18">
        <v>275731.46000000002</v>
      </c>
      <c r="I22" s="18">
        <v>187850.96</v>
      </c>
      <c r="J22" s="22">
        <v>288275.77</v>
      </c>
      <c r="K22" s="25">
        <v>139618.07999999999</v>
      </c>
      <c r="L22" s="52">
        <f>SUM(D22:K22)</f>
        <v>1673651.55</v>
      </c>
    </row>
    <row r="23" spans="1:12" ht="30" x14ac:dyDescent="0.25">
      <c r="A23" s="4" t="s">
        <v>15</v>
      </c>
      <c r="B23" s="18">
        <v>11545000</v>
      </c>
      <c r="C23" s="18">
        <v>11545000</v>
      </c>
      <c r="D23" s="18">
        <v>167654.39999999999</v>
      </c>
      <c r="E23" s="18">
        <v>194306.66</v>
      </c>
      <c r="F23" s="18">
        <v>796959.12</v>
      </c>
      <c r="G23" s="18">
        <v>258806.02</v>
      </c>
      <c r="H23" s="18">
        <v>385664.61</v>
      </c>
      <c r="I23" s="18">
        <v>728084.25</v>
      </c>
      <c r="J23" s="22">
        <v>-101603.03</v>
      </c>
      <c r="K23" s="25">
        <v>743292.12</v>
      </c>
      <c r="L23" s="52">
        <f>SUM(D23:K23)</f>
        <v>3173164.1500000004</v>
      </c>
    </row>
    <row r="24" spans="1:12" x14ac:dyDescent="0.25">
      <c r="A24" s="4" t="s">
        <v>39</v>
      </c>
      <c r="B24" s="18">
        <v>15000000</v>
      </c>
      <c r="C24" s="18">
        <v>15000000</v>
      </c>
      <c r="D24" s="18">
        <v>0</v>
      </c>
      <c r="E24" s="18">
        <v>1899200.74</v>
      </c>
      <c r="F24" s="18">
        <v>541365.81000000006</v>
      </c>
      <c r="G24" s="18">
        <v>1189325.46</v>
      </c>
      <c r="H24" s="18">
        <v>1219448.74</v>
      </c>
      <c r="I24" s="18">
        <v>1671496.56</v>
      </c>
      <c r="J24" s="22">
        <v>1163872.1299999999</v>
      </c>
      <c r="K24" s="25">
        <v>621280.16</v>
      </c>
      <c r="L24" s="52">
        <f>SUM(D24:K24)</f>
        <v>8305989.6000000006</v>
      </c>
    </row>
    <row r="25" spans="1:12" x14ac:dyDescent="0.25">
      <c r="A25" s="2" t="s">
        <v>16</v>
      </c>
      <c r="B25" s="42">
        <f>SUM(B26:B34)</f>
        <v>22353059</v>
      </c>
      <c r="C25" s="42">
        <f>SUM(C26:C34)</f>
        <v>22353059</v>
      </c>
      <c r="D25" s="42">
        <f t="shared" ref="D25:I25" si="2">SUM(D26:D34)</f>
        <v>0</v>
      </c>
      <c r="E25" s="42">
        <f t="shared" si="2"/>
        <v>1693118.12</v>
      </c>
      <c r="F25" s="42">
        <f t="shared" si="2"/>
        <v>381439.52999999997</v>
      </c>
      <c r="G25" s="42">
        <f t="shared" si="2"/>
        <v>636639.38</v>
      </c>
      <c r="H25" s="42">
        <f t="shared" si="2"/>
        <v>164376.28999999998</v>
      </c>
      <c r="I25" s="42">
        <f t="shared" si="2"/>
        <v>358527.7</v>
      </c>
      <c r="J25" s="23">
        <f>SUM(J26:J34)</f>
        <v>3726759.6500000004</v>
      </c>
      <c r="K25" s="23">
        <f>SUM(K26:K34)</f>
        <v>740225.84</v>
      </c>
      <c r="L25" s="42">
        <f>SUM(D25:K25)</f>
        <v>7701086.5100000007</v>
      </c>
    </row>
    <row r="26" spans="1:12" x14ac:dyDescent="0.25">
      <c r="A26" s="4" t="s">
        <v>17</v>
      </c>
      <c r="B26" s="18">
        <v>1150000</v>
      </c>
      <c r="C26" s="18">
        <v>1150000</v>
      </c>
      <c r="D26" s="18">
        <v>0</v>
      </c>
      <c r="E26" s="18">
        <v>126944</v>
      </c>
      <c r="F26" s="18">
        <v>24490</v>
      </c>
      <c r="G26" s="18">
        <v>115303</v>
      </c>
      <c r="H26" s="18">
        <v>0</v>
      </c>
      <c r="I26" s="18">
        <v>7303</v>
      </c>
      <c r="J26" s="22">
        <v>128335.26</v>
      </c>
      <c r="K26" s="25">
        <v>70449.16</v>
      </c>
      <c r="L26" s="52">
        <f>SUM(D26:K26)</f>
        <v>472824.42000000004</v>
      </c>
    </row>
    <row r="27" spans="1:12" x14ac:dyDescent="0.25">
      <c r="A27" s="4" t="s">
        <v>18</v>
      </c>
      <c r="B27" s="18">
        <v>450000</v>
      </c>
      <c r="C27" s="18">
        <v>450000</v>
      </c>
      <c r="D27" s="18">
        <v>0</v>
      </c>
      <c r="E27" s="18">
        <v>56050</v>
      </c>
      <c r="F27" s="18">
        <v>325</v>
      </c>
      <c r="G27" s="18">
        <v>16180.4</v>
      </c>
      <c r="H27" s="18">
        <v>10627.67</v>
      </c>
      <c r="I27" s="18">
        <v>8237</v>
      </c>
      <c r="J27" s="22">
        <v>600</v>
      </c>
      <c r="K27" s="25">
        <v>3571.32</v>
      </c>
      <c r="L27" s="52">
        <f>SUM(D27:K27)</f>
        <v>95591.39</v>
      </c>
    </row>
    <row r="28" spans="1:12" x14ac:dyDescent="0.25">
      <c r="A28" s="4" t="s">
        <v>19</v>
      </c>
      <c r="B28" s="18">
        <v>2170000</v>
      </c>
      <c r="C28" s="18">
        <v>2170000</v>
      </c>
      <c r="D28" s="18">
        <v>0</v>
      </c>
      <c r="E28" s="18">
        <v>337800</v>
      </c>
      <c r="F28" s="18">
        <v>6209.16</v>
      </c>
      <c r="G28" s="18">
        <v>309187.26</v>
      </c>
      <c r="H28" s="18">
        <v>94669.9</v>
      </c>
      <c r="I28" s="18">
        <v>4483.42</v>
      </c>
      <c r="J28" s="22">
        <v>217665.8</v>
      </c>
      <c r="K28" s="25">
        <v>6750.9</v>
      </c>
      <c r="L28" s="52">
        <f>SUM(D28:K28)</f>
        <v>976766.44000000006</v>
      </c>
    </row>
    <row r="29" spans="1:12" x14ac:dyDescent="0.25">
      <c r="A29" s="4" t="s">
        <v>20</v>
      </c>
      <c r="B29" s="18">
        <v>50000</v>
      </c>
      <c r="C29" s="18">
        <v>50000</v>
      </c>
      <c r="D29" s="18">
        <v>0</v>
      </c>
      <c r="E29" s="18">
        <v>0</v>
      </c>
      <c r="F29" s="18">
        <v>0</v>
      </c>
      <c r="G29" s="18">
        <v>0</v>
      </c>
      <c r="H29" s="18">
        <v>310</v>
      </c>
      <c r="I29" s="18">
        <v>0</v>
      </c>
      <c r="J29" s="18">
        <v>0</v>
      </c>
      <c r="K29" s="15">
        <v>0</v>
      </c>
      <c r="L29" s="52">
        <f>SUM(D29:K29)</f>
        <v>310</v>
      </c>
    </row>
    <row r="30" spans="1:12" x14ac:dyDescent="0.25">
      <c r="A30" s="4" t="s">
        <v>21</v>
      </c>
      <c r="B30" s="18">
        <v>620000</v>
      </c>
      <c r="C30" s="18">
        <v>620000</v>
      </c>
      <c r="D30" s="18">
        <v>0</v>
      </c>
      <c r="E30" s="18">
        <v>222053.37</v>
      </c>
      <c r="F30" s="18">
        <v>53335.03</v>
      </c>
      <c r="G30" s="18">
        <v>23321.71</v>
      </c>
      <c r="H30" s="18">
        <v>17333.2</v>
      </c>
      <c r="I30" s="18">
        <v>47986.080000000002</v>
      </c>
      <c r="J30" s="22">
        <v>62984.14</v>
      </c>
      <c r="K30" s="25">
        <v>25946.99</v>
      </c>
      <c r="L30" s="52">
        <f>SUM(D30:K30)</f>
        <v>452960.52000000008</v>
      </c>
    </row>
    <row r="31" spans="1:12" ht="30" x14ac:dyDescent="0.25">
      <c r="A31" s="4" t="s">
        <v>22</v>
      </c>
      <c r="B31" s="18">
        <v>265000</v>
      </c>
      <c r="C31" s="18">
        <v>265000</v>
      </c>
      <c r="D31" s="18">
        <v>0</v>
      </c>
      <c r="E31" s="18">
        <v>56764</v>
      </c>
      <c r="F31" s="18">
        <v>4374.04</v>
      </c>
      <c r="G31" s="18">
        <v>17572.79</v>
      </c>
      <c r="H31" s="18">
        <v>562.51</v>
      </c>
      <c r="I31" s="18">
        <v>11357.3</v>
      </c>
      <c r="J31" s="22">
        <v>15647.6</v>
      </c>
      <c r="K31" s="25">
        <v>70466.759999999995</v>
      </c>
      <c r="L31" s="52">
        <f>SUM(D31:K31)</f>
        <v>176745</v>
      </c>
    </row>
    <row r="32" spans="1:12" ht="30" x14ac:dyDescent="0.25">
      <c r="A32" s="4" t="s">
        <v>23</v>
      </c>
      <c r="B32" s="18">
        <v>8059800</v>
      </c>
      <c r="C32" s="18">
        <v>8059800</v>
      </c>
      <c r="D32" s="18">
        <v>0</v>
      </c>
      <c r="E32" s="18">
        <v>814633.27</v>
      </c>
      <c r="F32" s="18">
        <v>263432.28999999998</v>
      </c>
      <c r="G32" s="18">
        <v>93358.97</v>
      </c>
      <c r="H32" s="18">
        <v>15926.99</v>
      </c>
      <c r="I32" s="18">
        <v>97564.11</v>
      </c>
      <c r="J32" s="22">
        <v>1505482.85</v>
      </c>
      <c r="K32" s="25">
        <v>479752.05</v>
      </c>
      <c r="L32" s="52">
        <f>SUM(D32:K32)</f>
        <v>3270150.5300000003</v>
      </c>
    </row>
    <row r="33" spans="1:12" ht="30" x14ac:dyDescent="0.25">
      <c r="A33" s="4" t="s">
        <v>40</v>
      </c>
      <c r="B33" s="18">
        <v>0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5">
        <v>0</v>
      </c>
      <c r="L33" s="52">
        <f>SUM(D33:K33)</f>
        <v>0</v>
      </c>
    </row>
    <row r="34" spans="1:12" x14ac:dyDescent="0.25">
      <c r="A34" s="4" t="s">
        <v>24</v>
      </c>
      <c r="B34" s="18">
        <v>9588259</v>
      </c>
      <c r="C34" s="18">
        <v>9588259</v>
      </c>
      <c r="D34" s="18">
        <v>0</v>
      </c>
      <c r="E34" s="18">
        <v>78873.48</v>
      </c>
      <c r="F34" s="18">
        <v>29274.01</v>
      </c>
      <c r="G34" s="18">
        <v>61715.25</v>
      </c>
      <c r="H34" s="18">
        <v>24946.02</v>
      </c>
      <c r="I34" s="18">
        <v>181596.79</v>
      </c>
      <c r="J34" s="22">
        <v>1796044</v>
      </c>
      <c r="K34" s="25">
        <v>83288.66</v>
      </c>
      <c r="L34" s="52">
        <f>SUM(D34:K34)</f>
        <v>2255738.21</v>
      </c>
    </row>
    <row r="35" spans="1:12" x14ac:dyDescent="0.25">
      <c r="A35" s="2" t="s">
        <v>25</v>
      </c>
      <c r="B35" s="42">
        <f>SUM(B36:B42)</f>
        <v>3800000</v>
      </c>
      <c r="C35" s="42">
        <f>SUM(C36:C42)</f>
        <v>3800000</v>
      </c>
      <c r="D35" s="42">
        <f t="shared" ref="D35:K35" si="3">SUM(D36:D42)</f>
        <v>0</v>
      </c>
      <c r="E35" s="42">
        <f t="shared" si="3"/>
        <v>616925.35</v>
      </c>
      <c r="F35" s="42">
        <f t="shared" si="3"/>
        <v>0</v>
      </c>
      <c r="G35" s="42">
        <f t="shared" si="3"/>
        <v>139178.4</v>
      </c>
      <c r="H35" s="42">
        <f t="shared" si="3"/>
        <v>95000</v>
      </c>
      <c r="I35" s="42">
        <f t="shared" si="3"/>
        <v>60000</v>
      </c>
      <c r="J35" s="42">
        <f t="shared" si="3"/>
        <v>0</v>
      </c>
      <c r="K35" s="42">
        <f t="shared" si="3"/>
        <v>0</v>
      </c>
      <c r="L35" s="42">
        <f>SUM(D35:K35)</f>
        <v>911103.75</v>
      </c>
    </row>
    <row r="36" spans="1:12" ht="30" x14ac:dyDescent="0.25">
      <c r="A36" s="4" t="s">
        <v>26</v>
      </c>
      <c r="B36" s="18">
        <v>2800000</v>
      </c>
      <c r="C36" s="18">
        <v>2800000</v>
      </c>
      <c r="D36" s="18">
        <v>0</v>
      </c>
      <c r="E36" s="18">
        <v>0</v>
      </c>
      <c r="F36" s="18">
        <v>0</v>
      </c>
      <c r="G36" s="18">
        <v>139178.4</v>
      </c>
      <c r="H36" s="18">
        <v>95000</v>
      </c>
      <c r="I36" s="18">
        <v>60000</v>
      </c>
      <c r="J36" s="18">
        <v>0</v>
      </c>
      <c r="K36" s="15">
        <v>0</v>
      </c>
      <c r="L36" s="52">
        <f>SUM(D36:K36)</f>
        <v>294178.40000000002</v>
      </c>
    </row>
    <row r="37" spans="1:12" ht="30" x14ac:dyDescent="0.25">
      <c r="A37" s="4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8">
        <v>0</v>
      </c>
      <c r="K37" s="15">
        <v>0</v>
      </c>
      <c r="L37" s="52">
        <f>SUM(D37:K37)</f>
        <v>0</v>
      </c>
    </row>
    <row r="38" spans="1:12" ht="30" x14ac:dyDescent="0.25">
      <c r="A38" s="4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8">
        <v>0</v>
      </c>
      <c r="K38" s="15">
        <v>0</v>
      </c>
      <c r="L38" s="52">
        <f>SUM(D38:K38)</f>
        <v>0</v>
      </c>
    </row>
    <row r="39" spans="1:12" ht="30" x14ac:dyDescent="0.25">
      <c r="A39" s="4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8">
        <v>0</v>
      </c>
      <c r="K39" s="15">
        <v>0</v>
      </c>
      <c r="L39" s="52">
        <f>SUM(D39:K39)</f>
        <v>0</v>
      </c>
    </row>
    <row r="40" spans="1:12" ht="30" x14ac:dyDescent="0.25">
      <c r="A40" s="4" t="s">
        <v>44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8">
        <v>0</v>
      </c>
      <c r="K40" s="15">
        <v>0</v>
      </c>
      <c r="L40" s="52">
        <f>SUM(D40:K40)</f>
        <v>0</v>
      </c>
    </row>
    <row r="41" spans="1:12" ht="30" x14ac:dyDescent="0.25">
      <c r="A41" s="4" t="s">
        <v>27</v>
      </c>
      <c r="B41" s="18">
        <v>1000000</v>
      </c>
      <c r="C41" s="18">
        <v>1000000</v>
      </c>
      <c r="D41" s="18">
        <v>0</v>
      </c>
      <c r="E41" s="18">
        <v>616925.35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5">
        <v>0</v>
      </c>
      <c r="L41" s="52">
        <f>SUM(D41:K41)</f>
        <v>616925.35</v>
      </c>
    </row>
    <row r="42" spans="1:12" ht="30" x14ac:dyDescent="0.25">
      <c r="A42" s="4" t="s">
        <v>45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8">
        <v>0</v>
      </c>
      <c r="K42" s="15">
        <v>0</v>
      </c>
      <c r="L42" s="52">
        <f>SUM(D42:K42)</f>
        <v>0</v>
      </c>
    </row>
    <row r="43" spans="1:12" x14ac:dyDescent="0.25">
      <c r="A43" s="2" t="s">
        <v>46</v>
      </c>
      <c r="B43" s="43">
        <f>SUM(B44:B50)</f>
        <v>0</v>
      </c>
      <c r="C43" s="43">
        <f>SUM(C44:C50)</f>
        <v>0</v>
      </c>
      <c r="D43" s="43">
        <f t="shared" ref="D43:J43" si="4">SUM(D44:D50)</f>
        <v>0</v>
      </c>
      <c r="E43" s="43">
        <f t="shared" si="4"/>
        <v>0</v>
      </c>
      <c r="F43" s="43">
        <f t="shared" si="4"/>
        <v>0</v>
      </c>
      <c r="G43" s="43">
        <f t="shared" si="4"/>
        <v>0</v>
      </c>
      <c r="H43" s="43">
        <f t="shared" si="4"/>
        <v>0</v>
      </c>
      <c r="I43" s="43">
        <f t="shared" si="4"/>
        <v>0</v>
      </c>
      <c r="J43" s="43">
        <f t="shared" si="4"/>
        <v>0</v>
      </c>
      <c r="K43" s="43">
        <f t="shared" ref="K43" si="5">SUM(K44:K50)</f>
        <v>0</v>
      </c>
      <c r="L43" s="43">
        <f t="shared" ref="L43" si="6">SUM(L44:L50)</f>
        <v>0</v>
      </c>
    </row>
    <row r="44" spans="1:12" ht="30" x14ac:dyDescent="0.25">
      <c r="A44" s="4" t="s">
        <v>47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8">
        <v>0</v>
      </c>
      <c r="K44" s="15">
        <v>0</v>
      </c>
      <c r="L44" s="52">
        <f>SUM(D44:K44)</f>
        <v>0</v>
      </c>
    </row>
    <row r="45" spans="1:12" ht="30" x14ac:dyDescent="0.25">
      <c r="A45" s="4" t="s">
        <v>48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8">
        <v>0</v>
      </c>
      <c r="K45" s="15">
        <v>0</v>
      </c>
      <c r="L45" s="52">
        <f>SUM(D45:K45)</f>
        <v>0</v>
      </c>
    </row>
    <row r="46" spans="1:12" ht="30" x14ac:dyDescent="0.25">
      <c r="A46" s="4" t="s">
        <v>49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8">
        <v>0</v>
      </c>
      <c r="K46" s="15">
        <v>0</v>
      </c>
      <c r="L46" s="52">
        <f>SUM(D46:K46)</f>
        <v>0</v>
      </c>
    </row>
    <row r="47" spans="1:12" ht="30" x14ac:dyDescent="0.25">
      <c r="A47" s="4" t="s">
        <v>50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8">
        <v>0</v>
      </c>
      <c r="K47" s="15">
        <v>0</v>
      </c>
      <c r="L47" s="52">
        <f>SUM(D47:K47)</f>
        <v>0</v>
      </c>
    </row>
    <row r="48" spans="1:12" ht="30" x14ac:dyDescent="0.25">
      <c r="A48" s="4" t="s">
        <v>51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8">
        <v>0</v>
      </c>
      <c r="K48" s="15">
        <v>0</v>
      </c>
      <c r="L48" s="52">
        <f>SUM(D48:K48)</f>
        <v>0</v>
      </c>
    </row>
    <row r="49" spans="1:12" ht="30" x14ac:dyDescent="0.25">
      <c r="A49" s="4" t="s">
        <v>52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8">
        <v>0</v>
      </c>
      <c r="K49" s="15">
        <v>0</v>
      </c>
      <c r="L49" s="52">
        <f>SUM(D49:K49)</f>
        <v>0</v>
      </c>
    </row>
    <row r="50" spans="1:12" ht="30" x14ac:dyDescent="0.25">
      <c r="A50" s="4" t="s">
        <v>53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8">
        <v>0</v>
      </c>
      <c r="K50" s="15">
        <v>0</v>
      </c>
      <c r="L50" s="52">
        <f>SUM(D50:K50)</f>
        <v>0</v>
      </c>
    </row>
    <row r="51" spans="1:12" x14ac:dyDescent="0.25">
      <c r="A51" s="2" t="s">
        <v>28</v>
      </c>
      <c r="B51" s="42">
        <f>SUM(B52:B60)</f>
        <v>25600000</v>
      </c>
      <c r="C51" s="42">
        <f>SUM(C52:C60)</f>
        <v>25600000</v>
      </c>
      <c r="D51" s="42">
        <f t="shared" ref="D51:J51" si="7">SUM(D52:D60)</f>
        <v>0</v>
      </c>
      <c r="E51" s="42">
        <f t="shared" si="7"/>
        <v>801475.16</v>
      </c>
      <c r="F51" s="42">
        <f t="shared" si="7"/>
        <v>831590.37</v>
      </c>
      <c r="G51" s="42">
        <f t="shared" si="7"/>
        <v>524639.90999999992</v>
      </c>
      <c r="H51" s="42">
        <f t="shared" si="7"/>
        <v>904100.68</v>
      </c>
      <c r="I51" s="42">
        <f t="shared" si="7"/>
        <v>509811.29000000004</v>
      </c>
      <c r="J51" s="42">
        <f t="shared" si="7"/>
        <v>1977400.45</v>
      </c>
      <c r="K51" s="23">
        <f>SUM(K52:K60)</f>
        <v>105267.8</v>
      </c>
      <c r="L51" s="42">
        <f>SUM(D51:K51)</f>
        <v>5654285.6600000001</v>
      </c>
    </row>
    <row r="52" spans="1:12" x14ac:dyDescent="0.25">
      <c r="A52" s="4" t="s">
        <v>29</v>
      </c>
      <c r="B52" s="18">
        <v>14050000</v>
      </c>
      <c r="C52" s="18">
        <v>14050000</v>
      </c>
      <c r="D52" s="18">
        <v>0</v>
      </c>
      <c r="E52" s="18">
        <v>395172.84</v>
      </c>
      <c r="F52" s="18">
        <v>831590.37</v>
      </c>
      <c r="G52" s="18">
        <v>213326.81</v>
      </c>
      <c r="H52" s="18">
        <v>39837.269999999997</v>
      </c>
      <c r="I52" s="18">
        <v>1274292.3500000001</v>
      </c>
      <c r="J52" s="25">
        <v>927646.97</v>
      </c>
      <c r="K52" s="25">
        <v>68569.8</v>
      </c>
      <c r="L52" s="52">
        <f>SUM(D52:K52)</f>
        <v>3750436.41</v>
      </c>
    </row>
    <row r="53" spans="1:12" ht="30" x14ac:dyDescent="0.25">
      <c r="A53" s="4" t="s">
        <v>30</v>
      </c>
      <c r="B53" s="18">
        <v>350000</v>
      </c>
      <c r="C53" s="18">
        <v>350000</v>
      </c>
      <c r="D53" s="18">
        <v>0</v>
      </c>
      <c r="E53" s="18">
        <v>0</v>
      </c>
      <c r="F53" s="18">
        <v>0</v>
      </c>
      <c r="G53" s="18">
        <v>295973.09999999998</v>
      </c>
      <c r="H53" s="18">
        <v>99782.35</v>
      </c>
      <c r="I53" s="18">
        <v>0</v>
      </c>
      <c r="J53" s="25">
        <v>35084.94</v>
      </c>
      <c r="K53" s="15">
        <v>0</v>
      </c>
      <c r="L53" s="52">
        <f>SUM(D53:K53)</f>
        <v>430840.38999999996</v>
      </c>
    </row>
    <row r="54" spans="1:12" ht="30" x14ac:dyDescent="0.25">
      <c r="A54" s="4" t="s">
        <v>31</v>
      </c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5">
        <v>0</v>
      </c>
      <c r="L54" s="52">
        <f>SUM(D54:K54)</f>
        <v>0</v>
      </c>
    </row>
    <row r="55" spans="1:12" ht="30" x14ac:dyDescent="0.25">
      <c r="A55" s="4" t="s">
        <v>32</v>
      </c>
      <c r="B55" s="18">
        <v>7000000</v>
      </c>
      <c r="C55" s="18">
        <v>7000000</v>
      </c>
      <c r="D55" s="18">
        <v>0</v>
      </c>
      <c r="E55" s="18">
        <v>0</v>
      </c>
      <c r="F55" s="18">
        <v>0</v>
      </c>
      <c r="G55" s="18">
        <v>0</v>
      </c>
      <c r="H55" s="18">
        <v>764481.06</v>
      </c>
      <c r="I55" s="18">
        <v>-764481.06</v>
      </c>
      <c r="J55" s="25">
        <v>985420</v>
      </c>
      <c r="K55" s="15">
        <v>0</v>
      </c>
      <c r="L55" s="52">
        <f>SUM(D55:K55)</f>
        <v>985420</v>
      </c>
    </row>
    <row r="56" spans="1:12" x14ac:dyDescent="0.25">
      <c r="A56" s="4" t="s">
        <v>33</v>
      </c>
      <c r="B56" s="18">
        <v>400000</v>
      </c>
      <c r="C56" s="18">
        <v>400000</v>
      </c>
      <c r="D56" s="18">
        <v>0</v>
      </c>
      <c r="E56" s="18">
        <v>0</v>
      </c>
      <c r="F56" s="18">
        <v>0</v>
      </c>
      <c r="G56" s="18">
        <v>15340</v>
      </c>
      <c r="H56" s="18">
        <v>0</v>
      </c>
      <c r="I56" s="18">
        <v>0</v>
      </c>
      <c r="J56" s="25">
        <v>29248.54</v>
      </c>
      <c r="K56" s="15">
        <v>0</v>
      </c>
      <c r="L56" s="52">
        <f>SUM(D56:K56)</f>
        <v>44588.54</v>
      </c>
    </row>
    <row r="57" spans="1:12" x14ac:dyDescent="0.25">
      <c r="A57" s="4" t="s">
        <v>54</v>
      </c>
      <c r="B57" s="18">
        <v>500000</v>
      </c>
      <c r="C57" s="18">
        <v>500000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5">
        <v>0</v>
      </c>
      <c r="L57" s="52">
        <f>SUM(D57:K57)</f>
        <v>0</v>
      </c>
    </row>
    <row r="58" spans="1:12" x14ac:dyDescent="0.25">
      <c r="A58" s="4" t="s">
        <v>55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8">
        <v>0</v>
      </c>
      <c r="K58" s="15">
        <v>0</v>
      </c>
      <c r="L58" s="52">
        <f>SUM(D58:K58)</f>
        <v>0</v>
      </c>
    </row>
    <row r="59" spans="1:12" x14ac:dyDescent="0.25">
      <c r="A59" s="4" t="s">
        <v>34</v>
      </c>
      <c r="B59" s="19">
        <v>3300000</v>
      </c>
      <c r="C59" s="19">
        <v>3300000</v>
      </c>
      <c r="D59" s="19">
        <v>0</v>
      </c>
      <c r="E59" s="19">
        <v>406302.32</v>
      </c>
      <c r="F59" s="19">
        <v>0</v>
      </c>
      <c r="G59" s="19">
        <v>0</v>
      </c>
      <c r="H59" s="19">
        <v>0</v>
      </c>
      <c r="I59" s="19">
        <v>0</v>
      </c>
      <c r="J59" s="18">
        <v>0</v>
      </c>
      <c r="K59" s="15">
        <v>0</v>
      </c>
      <c r="L59" s="52">
        <f>SUM(D59:K59)</f>
        <v>406302.32</v>
      </c>
    </row>
    <row r="60" spans="1:12" ht="30" x14ac:dyDescent="0.25">
      <c r="A60" s="4" t="s">
        <v>56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8">
        <v>0</v>
      </c>
      <c r="K60" s="25">
        <v>36698</v>
      </c>
      <c r="L60" s="52">
        <f>SUM(D60:K60)</f>
        <v>36698</v>
      </c>
    </row>
    <row r="61" spans="1:12" ht="15" customHeight="1" x14ac:dyDescent="0.25">
      <c r="A61" s="2" t="s">
        <v>57</v>
      </c>
      <c r="B61" s="44">
        <f>SUM(B62:B65)</f>
        <v>54000000</v>
      </c>
      <c r="C61" s="44">
        <f>SUM(C62:C65)</f>
        <v>54000000</v>
      </c>
      <c r="D61" s="44">
        <f t="shared" ref="D61:J61" si="8">SUM(D62:D65)</f>
        <v>0</v>
      </c>
      <c r="E61" s="44">
        <f t="shared" si="8"/>
        <v>0</v>
      </c>
      <c r="F61" s="44">
        <f t="shared" si="8"/>
        <v>0</v>
      </c>
      <c r="G61" s="44">
        <f t="shared" si="8"/>
        <v>0</v>
      </c>
      <c r="H61" s="44">
        <f t="shared" si="8"/>
        <v>0</v>
      </c>
      <c r="I61" s="44">
        <f t="shared" si="8"/>
        <v>0</v>
      </c>
      <c r="J61" s="44">
        <f t="shared" si="8"/>
        <v>0</v>
      </c>
      <c r="K61" s="44">
        <f t="shared" ref="K61" si="9">SUM(K62:K65)</f>
        <v>0</v>
      </c>
      <c r="L61" s="44">
        <f t="shared" ref="L61" si="10">SUM(L62:L65)</f>
        <v>0</v>
      </c>
    </row>
    <row r="62" spans="1:12" x14ac:dyDescent="0.25">
      <c r="A62" s="4" t="s">
        <v>58</v>
      </c>
      <c r="B62" s="14">
        <v>54000000</v>
      </c>
      <c r="C62" s="14">
        <v>54000000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8">
        <v>0</v>
      </c>
      <c r="K62" s="15">
        <v>0</v>
      </c>
      <c r="L62" s="52">
        <f>SUM(D62:K62)</f>
        <v>0</v>
      </c>
    </row>
    <row r="63" spans="1:12" x14ac:dyDescent="0.25">
      <c r="A63" s="4" t="s">
        <v>59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8">
        <v>0</v>
      </c>
      <c r="K63" s="15">
        <v>0</v>
      </c>
      <c r="L63" s="52">
        <f>SUM(D63:K63)</f>
        <v>0</v>
      </c>
    </row>
    <row r="64" spans="1:12" x14ac:dyDescent="0.25">
      <c r="A64" s="4" t="s">
        <v>60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8">
        <v>0</v>
      </c>
      <c r="K64" s="15">
        <v>0</v>
      </c>
      <c r="L64" s="52">
        <f>SUM(D64:K64)</f>
        <v>0</v>
      </c>
    </row>
    <row r="65" spans="1:12" ht="52.5" customHeight="1" x14ac:dyDescent="0.25">
      <c r="A65" s="4" t="s">
        <v>61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8">
        <v>0</v>
      </c>
      <c r="K65" s="15">
        <v>0</v>
      </c>
      <c r="L65" s="52">
        <f>SUM(D65:K65)</f>
        <v>0</v>
      </c>
    </row>
    <row r="66" spans="1:12" ht="30" x14ac:dyDescent="0.25">
      <c r="A66" s="2" t="s">
        <v>62</v>
      </c>
      <c r="B66" s="43">
        <f>SUM(B67:B68)</f>
        <v>0</v>
      </c>
      <c r="C66" s="43">
        <f>SUM(C67:C68)</f>
        <v>0</v>
      </c>
      <c r="D66" s="43">
        <f t="shared" ref="D66:J66" si="11">SUM(D67:D68)</f>
        <v>0</v>
      </c>
      <c r="E66" s="43">
        <f t="shared" si="11"/>
        <v>0</v>
      </c>
      <c r="F66" s="43">
        <f t="shared" si="11"/>
        <v>0</v>
      </c>
      <c r="G66" s="43">
        <f t="shared" si="11"/>
        <v>0</v>
      </c>
      <c r="H66" s="43">
        <f t="shared" si="11"/>
        <v>0</v>
      </c>
      <c r="I66" s="43">
        <f t="shared" si="11"/>
        <v>0</v>
      </c>
      <c r="J66" s="43">
        <f t="shared" si="11"/>
        <v>0</v>
      </c>
      <c r="K66" s="57">
        <f>SUM(K67:K72)</f>
        <v>0</v>
      </c>
      <c r="L66" s="56">
        <f>SUM(D66:K66)</f>
        <v>0</v>
      </c>
    </row>
    <row r="67" spans="1:12" x14ac:dyDescent="0.25">
      <c r="A67" s="4" t="s">
        <v>63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8">
        <v>0</v>
      </c>
      <c r="K67" s="15">
        <v>0</v>
      </c>
      <c r="L67" s="52">
        <f>SUM(D67:K67)</f>
        <v>0</v>
      </c>
    </row>
    <row r="68" spans="1:12" ht="30" x14ac:dyDescent="0.25">
      <c r="A68" s="4" t="s">
        <v>64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8">
        <v>0</v>
      </c>
      <c r="K68" s="15">
        <v>0</v>
      </c>
      <c r="L68" s="52">
        <f>SUM(D68:K68)</f>
        <v>0</v>
      </c>
    </row>
    <row r="69" spans="1:12" x14ac:dyDescent="0.25">
      <c r="A69" s="2" t="s">
        <v>65</v>
      </c>
      <c r="B69" s="43">
        <f>SUM(B70:B72)</f>
        <v>0</v>
      </c>
      <c r="C69" s="43">
        <f>SUM(C70:C72)</f>
        <v>0</v>
      </c>
      <c r="D69" s="43">
        <f t="shared" ref="D69:J69" si="12">SUM(D70:D72)</f>
        <v>0</v>
      </c>
      <c r="E69" s="43">
        <f t="shared" si="12"/>
        <v>0</v>
      </c>
      <c r="F69" s="43">
        <f t="shared" si="12"/>
        <v>0</v>
      </c>
      <c r="G69" s="43">
        <f t="shared" si="12"/>
        <v>0</v>
      </c>
      <c r="H69" s="43">
        <f t="shared" si="12"/>
        <v>0</v>
      </c>
      <c r="I69" s="43">
        <f t="shared" si="12"/>
        <v>0</v>
      </c>
      <c r="J69" s="43">
        <f t="shared" si="12"/>
        <v>0</v>
      </c>
      <c r="K69" s="43">
        <v>0</v>
      </c>
      <c r="L69" s="56">
        <f>SUM(D69:K69)</f>
        <v>0</v>
      </c>
    </row>
    <row r="70" spans="1:12" x14ac:dyDescent="0.25">
      <c r="A70" s="4" t="s">
        <v>66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8">
        <v>0</v>
      </c>
      <c r="K70" s="15">
        <v>0</v>
      </c>
      <c r="L70" s="52">
        <f>SUM(D70:K70)</f>
        <v>0</v>
      </c>
    </row>
    <row r="71" spans="1:12" x14ac:dyDescent="0.25">
      <c r="A71" s="4" t="s">
        <v>67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8">
        <v>0</v>
      </c>
      <c r="K71" s="15">
        <v>0</v>
      </c>
      <c r="L71" s="52">
        <f>SUM(D71:K71)</f>
        <v>0</v>
      </c>
    </row>
    <row r="72" spans="1:12" ht="30" x14ac:dyDescent="0.25">
      <c r="A72" s="4" t="s">
        <v>68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8">
        <v>0</v>
      </c>
      <c r="K72" s="15">
        <v>0</v>
      </c>
      <c r="L72" s="52">
        <f>SUM(D72:K72)</f>
        <v>0</v>
      </c>
    </row>
    <row r="73" spans="1:12" x14ac:dyDescent="0.25">
      <c r="A73" s="6" t="s">
        <v>35</v>
      </c>
      <c r="B73" s="26">
        <f>+B69+B66+B61+B51+B43+B35+B25+B15+B9</f>
        <v>523484587</v>
      </c>
      <c r="C73" s="26">
        <f>+C69+C66+C61+C51+C43+C35+C25+C15+C9</f>
        <v>529106928</v>
      </c>
      <c r="D73" s="26">
        <f t="shared" ref="D73:L73" si="13">+D69+D66+D61+D51+D43+D35+D25+D15+D9</f>
        <v>22078095.82</v>
      </c>
      <c r="E73" s="26">
        <f t="shared" si="13"/>
        <v>34294247.850000001</v>
      </c>
      <c r="F73" s="26">
        <f t="shared" si="13"/>
        <v>30420999.809999999</v>
      </c>
      <c r="G73" s="26">
        <f>+G69+G66+G61+G51+G43+G35+G25+G15+G9</f>
        <v>29322215.059999999</v>
      </c>
      <c r="H73" s="26">
        <f t="shared" si="13"/>
        <v>27641482.850000001</v>
      </c>
      <c r="I73" s="26">
        <f t="shared" si="13"/>
        <v>42710611.769999996</v>
      </c>
      <c r="J73" s="47">
        <f t="shared" si="13"/>
        <v>35484531.649999999</v>
      </c>
      <c r="K73" s="47">
        <f t="shared" si="13"/>
        <v>31296373.639999997</v>
      </c>
      <c r="L73" s="47">
        <f t="shared" si="13"/>
        <v>253248558.44999999</v>
      </c>
    </row>
    <row r="74" spans="1:12" x14ac:dyDescent="0.25">
      <c r="A74" s="3"/>
      <c r="B74" s="16"/>
      <c r="C74" s="16"/>
      <c r="D74" s="16"/>
      <c r="E74" s="16"/>
      <c r="F74" s="16"/>
      <c r="G74" s="16"/>
      <c r="H74" s="16"/>
      <c r="I74" s="16"/>
      <c r="J74" s="16"/>
      <c r="K74" s="14">
        <v>0</v>
      </c>
      <c r="L74" s="52">
        <f>SUM(D74:K74)</f>
        <v>0</v>
      </c>
    </row>
    <row r="75" spans="1:12" x14ac:dyDescent="0.25">
      <c r="A75" s="1" t="s">
        <v>69</v>
      </c>
      <c r="B75" s="46">
        <f>+B76+B79+B82</f>
        <v>1000000</v>
      </c>
      <c r="C75" s="46">
        <f>+C76+C79+C82</f>
        <v>1000000</v>
      </c>
      <c r="D75" s="46"/>
      <c r="E75" s="46"/>
      <c r="F75" s="46"/>
      <c r="G75" s="46"/>
      <c r="H75" s="46"/>
      <c r="I75" s="46"/>
      <c r="J75" s="46">
        <f t="shared" ref="E75:J75" si="14">+J76+J79+J82</f>
        <v>101952</v>
      </c>
      <c r="K75" s="46"/>
      <c r="L75" s="42">
        <f>SUM(D75:K75)</f>
        <v>101952</v>
      </c>
    </row>
    <row r="76" spans="1:12" x14ac:dyDescent="0.25">
      <c r="A76" s="2" t="s">
        <v>70</v>
      </c>
      <c r="B76" s="43">
        <f>SUM(B77:B78)</f>
        <v>0</v>
      </c>
      <c r="C76" s="43">
        <f>SUM(C77:C78)</f>
        <v>0</v>
      </c>
      <c r="D76" s="43">
        <f t="shared" ref="D75:J76" si="15">SUM(D77:D78)</f>
        <v>0</v>
      </c>
      <c r="E76" s="43">
        <f t="shared" si="15"/>
        <v>0</v>
      </c>
      <c r="F76" s="43">
        <f t="shared" si="15"/>
        <v>0</v>
      </c>
      <c r="G76" s="43">
        <f t="shared" si="15"/>
        <v>0</v>
      </c>
      <c r="H76" s="43">
        <f t="shared" si="15"/>
        <v>0</v>
      </c>
      <c r="I76" s="43">
        <f t="shared" si="15"/>
        <v>0</v>
      </c>
      <c r="J76" s="43">
        <f t="shared" si="15"/>
        <v>0</v>
      </c>
      <c r="K76" s="43">
        <v>0</v>
      </c>
      <c r="L76" s="56">
        <f>SUM(D76:K76)</f>
        <v>0</v>
      </c>
    </row>
    <row r="77" spans="1:12" ht="30" x14ac:dyDescent="0.25">
      <c r="A77" s="4" t="s">
        <v>71</v>
      </c>
      <c r="B77" s="14">
        <v>0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52">
        <f>SUM(D77:K77)</f>
        <v>0</v>
      </c>
    </row>
    <row r="78" spans="1:12" ht="30" x14ac:dyDescent="0.25">
      <c r="A78" s="4" t="s">
        <v>72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52">
        <f>SUM(D78:K78)</f>
        <v>0</v>
      </c>
    </row>
    <row r="79" spans="1:12" x14ac:dyDescent="0.25">
      <c r="A79" s="2" t="s">
        <v>73</v>
      </c>
      <c r="B79" s="43">
        <f>SUM(B80:B81)</f>
        <v>1000000</v>
      </c>
      <c r="C79" s="43">
        <f t="shared" ref="C79:J79" si="16">SUM(C80:C81)</f>
        <v>1000000</v>
      </c>
      <c r="D79" s="43">
        <f t="shared" si="16"/>
        <v>0</v>
      </c>
      <c r="E79" s="43">
        <f t="shared" si="16"/>
        <v>0</v>
      </c>
      <c r="F79" s="43">
        <f t="shared" si="16"/>
        <v>0</v>
      </c>
      <c r="G79" s="43">
        <f t="shared" si="16"/>
        <v>0</v>
      </c>
      <c r="H79" s="43">
        <f t="shared" si="16"/>
        <v>0</v>
      </c>
      <c r="I79" s="43">
        <f t="shared" si="16"/>
        <v>0</v>
      </c>
      <c r="J79" s="24">
        <f t="shared" si="16"/>
        <v>101952</v>
      </c>
      <c r="K79" s="43">
        <f>SUM(K80:K83)</f>
        <v>0</v>
      </c>
      <c r="L79" s="56">
        <f>SUM(D79:K79)</f>
        <v>101952</v>
      </c>
    </row>
    <row r="80" spans="1:12" x14ac:dyDescent="0.25">
      <c r="A80" s="4" t="s">
        <v>74</v>
      </c>
      <c r="B80" s="14">
        <v>1000000</v>
      </c>
      <c r="C80" s="14">
        <v>1000000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25">
        <v>101952</v>
      </c>
      <c r="K80" s="14">
        <v>0</v>
      </c>
      <c r="L80" s="52">
        <f>SUM(D80:K80)</f>
        <v>101952</v>
      </c>
    </row>
    <row r="81" spans="1:12" x14ac:dyDescent="0.25">
      <c r="A81" s="4" t="s">
        <v>75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8">
        <v>0</v>
      </c>
      <c r="K81" s="14">
        <v>0</v>
      </c>
      <c r="L81" s="52">
        <f>SUM(D81:K81)</f>
        <v>0</v>
      </c>
    </row>
    <row r="82" spans="1:12" x14ac:dyDescent="0.25">
      <c r="A82" s="2" t="s">
        <v>76</v>
      </c>
      <c r="B82" s="43">
        <f>SUM(B83)</f>
        <v>0</v>
      </c>
      <c r="C82" s="43">
        <f>SUM(C83)</f>
        <v>0</v>
      </c>
      <c r="D82" s="43">
        <f>SUM(D83)</f>
        <v>0</v>
      </c>
      <c r="E82" s="29"/>
      <c r="F82" s="29"/>
      <c r="G82" s="29"/>
      <c r="H82" s="43">
        <f>SUM(H83)</f>
        <v>0</v>
      </c>
      <c r="I82" s="29"/>
      <c r="J82" s="45">
        <v>0</v>
      </c>
      <c r="K82" s="45">
        <v>0</v>
      </c>
      <c r="L82" s="56">
        <f>SUM(D82:K82)</f>
        <v>0</v>
      </c>
    </row>
    <row r="83" spans="1:12" x14ac:dyDescent="0.25">
      <c r="A83" s="4" t="s">
        <v>77</v>
      </c>
      <c r="B83" s="14">
        <v>0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8">
        <v>0</v>
      </c>
      <c r="K83" s="14">
        <v>0</v>
      </c>
      <c r="L83" s="52">
        <f>SUM(D83:K83)</f>
        <v>0</v>
      </c>
    </row>
    <row r="84" spans="1:12" x14ac:dyDescent="0.25">
      <c r="A84" s="6" t="s">
        <v>78</v>
      </c>
      <c r="B84" s="26">
        <f>+B75</f>
        <v>1000000</v>
      </c>
      <c r="C84" s="26">
        <f>+C75</f>
        <v>1000000</v>
      </c>
      <c r="D84" s="26"/>
      <c r="E84" s="26"/>
      <c r="F84" s="26"/>
      <c r="G84" s="26"/>
      <c r="H84" s="26"/>
      <c r="I84" s="26"/>
      <c r="J84" s="26">
        <f t="shared" ref="D84:J84" si="17">+J75</f>
        <v>101952</v>
      </c>
      <c r="K84" s="26"/>
      <c r="L84" s="54">
        <f t="shared" ref="K84:L84" si="18">+L75</f>
        <v>101952</v>
      </c>
    </row>
    <row r="85" spans="1:12" x14ac:dyDescent="0.25">
      <c r="B85" s="16"/>
      <c r="C85" s="16"/>
      <c r="D85" s="16"/>
      <c r="E85" s="16"/>
      <c r="F85" s="16"/>
      <c r="G85" s="16"/>
      <c r="H85" s="16"/>
      <c r="I85" s="16"/>
      <c r="J85" s="48"/>
      <c r="K85" s="16"/>
      <c r="L85" s="52">
        <f>SUM(D85:K85)</f>
        <v>0</v>
      </c>
    </row>
    <row r="86" spans="1:12" ht="15.75" x14ac:dyDescent="0.25">
      <c r="A86" s="7" t="s">
        <v>79</v>
      </c>
      <c r="B86" s="27">
        <f>+B73+B84</f>
        <v>524484587</v>
      </c>
      <c r="C86" s="27">
        <f>+C73+C84</f>
        <v>530106928</v>
      </c>
      <c r="D86" s="49">
        <f t="shared" ref="D86:F86" si="19">+D73+D79</f>
        <v>22078095.82</v>
      </c>
      <c r="E86" s="49">
        <f t="shared" si="19"/>
        <v>34294247.850000001</v>
      </c>
      <c r="F86" s="49">
        <f t="shared" si="19"/>
        <v>30420999.809999999</v>
      </c>
      <c r="G86" s="49">
        <f>+G73+G84</f>
        <v>29322215.059999999</v>
      </c>
      <c r="H86" s="49">
        <f t="shared" ref="H86:I86" si="20">+H73+H84</f>
        <v>27641482.850000001</v>
      </c>
      <c r="I86" s="49">
        <f t="shared" si="20"/>
        <v>42710611.769999996</v>
      </c>
      <c r="J86" s="49">
        <f>+J73+J79</f>
        <v>35586483.649999999</v>
      </c>
      <c r="K86" s="49">
        <f>+K73+K79</f>
        <v>31296373.639999997</v>
      </c>
      <c r="L86" s="53">
        <f>SUM(D86:K86)</f>
        <v>253350510.45000002</v>
      </c>
    </row>
    <row r="88" spans="1:12" ht="18.75" x14ac:dyDescent="0.3">
      <c r="A88" s="32" t="s">
        <v>86</v>
      </c>
    </row>
    <row r="89" spans="1:12" x14ac:dyDescent="0.25">
      <c r="A89" s="30" t="s">
        <v>88</v>
      </c>
    </row>
    <row r="90" spans="1:12" x14ac:dyDescent="0.25">
      <c r="A90" s="30" t="s">
        <v>89</v>
      </c>
    </row>
    <row r="91" spans="1:12" x14ac:dyDescent="0.25">
      <c r="A91" s="30" t="s">
        <v>87</v>
      </c>
    </row>
    <row r="92" spans="1:12" x14ac:dyDescent="0.25">
      <c r="A92" s="30" t="s">
        <v>90</v>
      </c>
    </row>
    <row r="93" spans="1:12" x14ac:dyDescent="0.25">
      <c r="A93" s="30" t="s">
        <v>91</v>
      </c>
    </row>
    <row r="94" spans="1:12" x14ac:dyDescent="0.25">
      <c r="A94" s="33"/>
    </row>
    <row r="96" spans="1:12" x14ac:dyDescent="0.25">
      <c r="A96" s="31" t="s">
        <v>92</v>
      </c>
    </row>
    <row r="97" spans="1:10" x14ac:dyDescent="0.25">
      <c r="A97" s="31"/>
    </row>
    <row r="98" spans="1:10" x14ac:dyDescent="0.25">
      <c r="A98" s="31" t="s">
        <v>93</v>
      </c>
    </row>
    <row r="99" spans="1:10" x14ac:dyDescent="0.25">
      <c r="A99" s="31"/>
    </row>
    <row r="100" spans="1:10" x14ac:dyDescent="0.25">
      <c r="A100" s="31" t="s">
        <v>99</v>
      </c>
    </row>
    <row r="101" spans="1:10" x14ac:dyDescent="0.25">
      <c r="A101" s="31"/>
    </row>
    <row r="106" spans="1:10" ht="15.75" x14ac:dyDescent="0.25">
      <c r="A106" s="41"/>
      <c r="B106" s="41"/>
      <c r="C106" s="41"/>
      <c r="D106" s="38"/>
      <c r="E106" s="38"/>
      <c r="F106" s="38"/>
      <c r="G106" s="38"/>
      <c r="H106" s="41"/>
      <c r="I106" s="38"/>
      <c r="J106" s="41"/>
    </row>
    <row r="107" spans="1:10" ht="15.75" x14ac:dyDescent="0.25">
      <c r="A107" s="41"/>
      <c r="B107" s="41"/>
      <c r="C107" s="41"/>
      <c r="D107" s="38"/>
      <c r="E107" s="38"/>
      <c r="F107" s="38"/>
      <c r="G107" s="38"/>
      <c r="H107" s="41"/>
      <c r="I107" s="38"/>
      <c r="J107" s="41"/>
    </row>
    <row r="108" spans="1:10" ht="15.75" x14ac:dyDescent="0.25">
      <c r="A108" s="39"/>
      <c r="B108" s="39"/>
      <c r="C108" s="41"/>
      <c r="D108" s="38"/>
      <c r="E108" s="38"/>
      <c r="F108" s="38"/>
      <c r="G108" s="38"/>
      <c r="H108" s="41"/>
      <c r="I108" s="38"/>
      <c r="J108" s="41"/>
    </row>
    <row r="109" spans="1:10" x14ac:dyDescent="0.25">
      <c r="J109" s="40"/>
    </row>
  </sheetData>
  <mergeCells count="4">
    <mergeCell ref="D6:L6"/>
    <mergeCell ref="A2:L2"/>
    <mergeCell ref="A3:L3"/>
    <mergeCell ref="A4:L4"/>
  </mergeCells>
  <pageMargins left="0.11811023622047245" right="0.11811023622047245" top="0.74803149606299213" bottom="0.74803149606299213" header="0.31496062992125984" footer="0.31496062992125984"/>
  <pageSetup scale="45" orientation="portrait" r:id="rId1"/>
  <rowBreaks count="1" manualBreakCount="1">
    <brk id="65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</vt:lpstr>
      <vt:lpstr>'Plantilla Ejecución '!Área_de_impresión</vt:lpstr>
      <vt:lpstr>'Plantilla Ejecución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Nelly María Sanchez Nuñez</cp:lastModifiedBy>
  <cp:lastPrinted>2021-10-12T18:19:34Z</cp:lastPrinted>
  <dcterms:created xsi:type="dcterms:W3CDTF">2018-04-17T18:57:16Z</dcterms:created>
  <dcterms:modified xsi:type="dcterms:W3CDTF">2021-10-12T18:19:40Z</dcterms:modified>
</cp:coreProperties>
</file>