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400" windowHeight="11100"/>
  </bookViews>
  <sheets>
    <sheet name="31102021" sheetId="4" r:id="rId1"/>
  </sheets>
  <definedNames>
    <definedName name="_xlnm.Print_Area" localSheetId="0">'31102021'!$A$1:$U$44</definedName>
  </definedNames>
  <calcPr calcId="145621"/>
</workbook>
</file>

<file path=xl/calcChain.xml><?xml version="1.0" encoding="utf-8"?>
<calcChain xmlns="http://schemas.openxmlformats.org/spreadsheetml/2006/main">
  <c r="G29" i="4" l="1"/>
  <c r="M16" i="4"/>
  <c r="M25" i="4"/>
  <c r="M24" i="4"/>
  <c r="P12" i="4" l="1"/>
  <c r="P11" i="4"/>
  <c r="M18" i="4"/>
  <c r="P18" i="4"/>
  <c r="M26" i="4"/>
  <c r="P26" i="4"/>
  <c r="P19" i="4"/>
  <c r="M19" i="4"/>
  <c r="P13" i="4"/>
  <c r="M13" i="4"/>
  <c r="P23" i="4"/>
  <c r="M23" i="4"/>
  <c r="P28" i="4" l="1"/>
  <c r="P27" i="4"/>
  <c r="M20" i="4"/>
  <c r="M17" i="4"/>
  <c r="P14" i="4" l="1"/>
  <c r="M11" i="4"/>
  <c r="M12" i="4" l="1"/>
  <c r="M14" i="4"/>
  <c r="M15" i="4"/>
  <c r="M21" i="4"/>
  <c r="M22" i="4"/>
  <c r="M27" i="4"/>
  <c r="M28" i="4"/>
  <c r="L29" i="4"/>
  <c r="K29" i="4"/>
  <c r="J29" i="4"/>
  <c r="I29" i="4"/>
  <c r="H29" i="4"/>
  <c r="S29" i="4"/>
  <c r="Q29" i="4"/>
  <c r="R29" i="4"/>
  <c r="P29" i="4" l="1"/>
  <c r="Q30" i="4" s="1"/>
  <c r="Q31" i="4" s="1"/>
  <c r="M29" i="4"/>
</calcChain>
</file>

<file path=xl/sharedStrings.xml><?xml version="1.0" encoding="utf-8"?>
<sst xmlns="http://schemas.openxmlformats.org/spreadsheetml/2006/main" count="101" uniqueCount="77">
  <si>
    <t>Fecha de Vencimiento</t>
  </si>
  <si>
    <t>Período actual</t>
  </si>
  <si>
    <t>1 - 30 días</t>
  </si>
  <si>
    <t>31- 60 días</t>
  </si>
  <si>
    <t>Observaciones</t>
  </si>
  <si>
    <t>TOTAL GENERAL</t>
  </si>
  <si>
    <t>61 días y más</t>
  </si>
  <si>
    <t>Fecha de Documento</t>
  </si>
  <si>
    <t xml:space="preserve"> RELACION DE CUENTAS POR PAGAR POR ANTIGUEDAD DE SALDOS </t>
  </si>
  <si>
    <t>Valor Bruto RD$</t>
  </si>
  <si>
    <t>Ley 319-98 Codia</t>
  </si>
  <si>
    <t>Descripción</t>
  </si>
  <si>
    <t>Nombre del Proveedor</t>
  </si>
  <si>
    <t>No. Documento y/o de Comprobante Fiscal</t>
  </si>
  <si>
    <t>Retenciones</t>
  </si>
  <si>
    <t xml:space="preserve"> 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</si>
  <si>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</si>
  <si>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</si>
  <si>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</si>
  <si>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</si>
  <si>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</si>
  <si>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</si>
  <si>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Valor Neto RD$</t>
  </si>
  <si>
    <t>Status</t>
  </si>
  <si>
    <t>PENDIENTE</t>
  </si>
  <si>
    <t>COMPRA DE MATERIALES  DE OFICINA  CORRESPONDIENTE AL TERCER TRIMESTRE DEL 2021</t>
  </si>
  <si>
    <t>B1500000332</t>
  </si>
  <si>
    <t>B1500000501</t>
  </si>
  <si>
    <t>B1500000411</t>
  </si>
  <si>
    <t>B1500000493</t>
  </si>
  <si>
    <t>JUAN MANUEL GUERRERO DE JESUS</t>
  </si>
  <si>
    <t>B1500000104</t>
  </si>
  <si>
    <t>B1500000525</t>
  </si>
  <si>
    <t>B1500000731</t>
  </si>
  <si>
    <t>B1500002418</t>
  </si>
  <si>
    <t>B1500000156</t>
  </si>
  <si>
    <t xml:space="preserve">VICTOR MANUEL ROSADO BELTRE </t>
  </si>
  <si>
    <t>B1500000053</t>
  </si>
  <si>
    <t>SERVICIO DE MANTENIMIENTO PREVENTIVO Y CORRECTIVO A UNIDADES CENTRALES DE AIRE ACONDICIONADOS Y UNA NEVERA DE ESTA INSTITUCION</t>
  </si>
  <si>
    <t xml:space="preserve">AL 31 DE OCTUBRE  DEL 2021 </t>
  </si>
  <si>
    <t>B1500002441</t>
  </si>
  <si>
    <t>B1500000420</t>
  </si>
  <si>
    <t>MARINO RAMIREZ GRULLON</t>
  </si>
  <si>
    <t>B1500000059</t>
  </si>
  <si>
    <t>B1500000682</t>
  </si>
  <si>
    <t>B1500000184</t>
  </si>
  <si>
    <t>PUBLICACIONES AHORA, S. A. S.</t>
  </si>
  <si>
    <t>SERVICIOS DE PUBLICACION DE  BOLETIN  CORRESPONDIENTE AL  15 DE OCTUBRE  DEL  2021</t>
  </si>
  <si>
    <t>GRUPO ENJOY, S.R.L.</t>
  </si>
  <si>
    <t>SERVICIO DE CONTRATACION DE ESPACIO EN EL PROGRAMA ONAPI INFORMA CORRESPONDIENTE AL MES  DE OCTUBRE  DEL 2021</t>
  </si>
  <si>
    <t>SERVICIO DE PUBLICIDAD CORRESPONDIENTE AL PERIODO DEL 21 DE SEPTIEMBRE AL 20 DE OCTUBRE DEL  2021</t>
  </si>
  <si>
    <t>RAMIREZ  &amp; MOJICA ENVOY PACK COURIER EXPRESS, S.R.L.</t>
  </si>
  <si>
    <t>COMPRA  DE (1) LENTE  SONY FE 50MM F/1.8 PARA CAMARA SONY MODELO CX 6400 DEL AREA DE COMUNICACIONES</t>
  </si>
  <si>
    <t>DISTRIBUIDORA Y SERVICIOS DIVERSOS DISOPE, S.R.L.</t>
  </si>
  <si>
    <t>COMPRA DE SELLOS  PARA USO DE LA INSTITUCION</t>
  </si>
  <si>
    <t>B1500002438</t>
  </si>
  <si>
    <t>SERVICIO DE PUBLICACION DE CONVOCATORIA A LICITACIONES DE PROCESO DE COMPRAS   EN DOS PERIODICOS DE CIRCULACION NACIONAL  LOS DIAS 04 Y 05 DE OCTUBRE DEL 2021</t>
  </si>
  <si>
    <t>B1500002437</t>
  </si>
  <si>
    <t>FLOW, S.R.L.</t>
  </si>
  <si>
    <t>COMPRA DE MOBILIARIOS DE OFICINA  PARA DIFERENTES DEPARTAMENTOS  DE LA INSTITUCION</t>
  </si>
  <si>
    <t>GRUPO MARTE ROMAN, S.R.L.</t>
  </si>
  <si>
    <t>IMPORTADORA K &amp; G, S.A.S.</t>
  </si>
  <si>
    <t>COMPRA  DE ACEITE PARA MANTENIMIENTO PREVENTIVO Y CORRECTIVO A VEHICULOS DE LA INSTITUCION</t>
  </si>
  <si>
    <t>SERVICIOS DE ASESORIA LEGAL CORRESPONDIENTE AL PERIODO  DEL 16/09/2021 AL 15/10/2021</t>
  </si>
  <si>
    <t>NEW IMAGE SOLUTIONS AND MARKETING, S.R.L.</t>
  </si>
  <si>
    <t>COMPRAS DE (6) ASTAS Y BANDERAS PARA USO DE LA INSTITUCION</t>
  </si>
  <si>
    <t>PROLIMPISO, S.R.L.</t>
  </si>
  <si>
    <t>COMPRA DE ARTICULOS DE LIMPIEZA, HIGIENE, Y COCINA, CORRESPONDIENTE AL TERCER TRIMESTRE DEL  2021</t>
  </si>
  <si>
    <t>Nota: esta relación contiene las facturas fisicas al 31 de Octubre del 2021 en Area de Cuentas Por Pagar</t>
  </si>
  <si>
    <t>SERVICIOS DE PUBLICACION DE  BOLETIN CORRESPONDIENTE AL  30 DE SEPTIEMBRE   DEL  2021</t>
  </si>
  <si>
    <t>REVISTA HUELLAS, EIRL</t>
  </si>
  <si>
    <t>SERVICIOS DE PUBLICIDAD DEL  15/09/2021 AL 15/10/2021 EN PROGRAMA TELEVISIVO HUELLAS</t>
  </si>
  <si>
    <t>B1500000070</t>
  </si>
  <si>
    <t>JUAN JOSE RUIZ LOPEZ</t>
  </si>
  <si>
    <t>LA LUBRITEKA, S.R.L.</t>
  </si>
  <si>
    <t xml:space="preserve">SERVICIOS DE REMOZAMIENTO PARA SECCION DE FACHADA FRONTAL DE EDIFICIO ONAPI PRINCIPAL, RELLENADO Y TERMINACION DE PISO  EN AREA DE BOMBA DE AGUA  </t>
  </si>
  <si>
    <t>COMPRA DE FILTRO PARA MANTENIMIENTO PREVENTIVO Y CORRECTIVO A VEHICULOS DE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</si>
</sst>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25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28"/>
      <name val="Edwardian Script ITC"/>
      <family val="4"/>
    </font>
    <font>
      <b/>
      <sz val="12"/>
      <name val="Arial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name val="Verdana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43" fontId="4" fillId="0" borderId="0" applyFont="0" applyFill="0" applyBorder="0" applyAlignment="0" applyProtection="0"/>
    <xf numFmtId="49" fontId="22" fillId="0" borderId="0">
      <alignment horizontal="left" vertical="center"/>
    </xf>
    <xf numFmtId="0" fontId="4" fillId="0" borderId="0"/>
  </cellStyleXfs>
  <cellXfs count="56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top"/>
    </xf>
    <xf numFmtId="9" fontId="10" fillId="2" borderId="1" xfId="2" applyNumberFormat="1" applyFont="1" applyFill="1" applyBorder="1" applyAlignment="1">
      <alignment horizontal="center" vertical="top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top" wrapText="1"/>
    </xf>
    <xf numFmtId="0" fontId="12" fillId="0" borderId="0" xfId="0" applyFont="1"/>
    <xf numFmtId="0" fontId="13" fillId="0" borderId="0" xfId="0" applyFont="1"/>
    <xf numFmtId="164" fontId="11" fillId="0" borderId="0" xfId="0" applyNumberFormat="1" applyFont="1" applyFill="1" applyBorder="1" applyAlignment="1">
      <alignment horizontal="left" vertical="top"/>
    </xf>
    <xf numFmtId="0" fontId="17" fillId="0" borderId="0" xfId="0" applyFont="1"/>
    <xf numFmtId="16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8" fillId="0" borderId="0" xfId="0" applyFont="1"/>
    <xf numFmtId="0" fontId="19" fillId="0" borderId="0" xfId="0" applyFont="1"/>
    <xf numFmtId="164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4" fontId="7" fillId="3" borderId="1" xfId="0" applyNumberFormat="1" applyFont="1" applyFill="1" applyBorder="1" applyAlignment="1">
      <alignment vertical="top"/>
    </xf>
    <xf numFmtId="0" fontId="12" fillId="0" borderId="0" xfId="0" applyFont="1" applyFill="1"/>
    <xf numFmtId="0" fontId="21" fillId="0" borderId="0" xfId="2" applyFont="1" applyFill="1" applyBorder="1"/>
    <xf numFmtId="0" fontId="4" fillId="0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39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4" fontId="16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39" fontId="15" fillId="0" borderId="1" xfId="0" applyNumberFormat="1" applyFont="1" applyFill="1" applyBorder="1" applyAlignment="1">
      <alignment horizontal="right" vertical="top"/>
    </xf>
    <xf numFmtId="4" fontId="16" fillId="0" borderId="1" xfId="0" applyNumberFormat="1" applyFont="1" applyFill="1" applyBorder="1" applyAlignment="1">
      <alignment horizontal="right" vertical="top"/>
    </xf>
    <xf numFmtId="39" fontId="24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14" fillId="4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76199</xdr:rowOff>
    </xdr:from>
    <xdr:to>
      <xdr:col>12</xdr:col>
      <xdr:colOff>38100</xdr:colOff>
      <xdr:row>5</xdr:row>
      <xdr:rowOff>114299</xdr:rowOff>
    </xdr:to>
    <xdr:pic>
      <xdr:nvPicPr>
        <xdr:cNvPr id="5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76199"/>
          <a:ext cx="4038600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B1" zoomScaleNormal="100" workbookViewId="0">
      <selection activeCell="B18" sqref="B18"/>
    </sheetView>
  </sheetViews>
  <sheetFormatPr baseColWidth="10" defaultRowHeight="12.75" x14ac:dyDescent="0.2"/>
  <cols>
    <col min="1" max="1" width="25" hidden="1" customWidth="1"/>
    <col min="2" max="2" width="14.6640625" customWidth="1"/>
    <col min="3" max="3" width="10.6640625" hidden="1" customWidth="1"/>
    <col min="4" max="4" width="28.83203125" customWidth="1"/>
    <col min="5" max="5" width="56.6640625" customWidth="1"/>
    <col min="6" max="6" width="74" customWidth="1"/>
    <col min="7" max="7" width="21.6640625" customWidth="1"/>
    <col min="8" max="8" width="15.83203125" customWidth="1"/>
    <col min="9" max="9" width="12.5" customWidth="1"/>
    <col min="10" max="10" width="14" customWidth="1"/>
    <col min="11" max="11" width="12" customWidth="1"/>
    <col min="12" max="12" width="16.83203125" customWidth="1"/>
    <col min="13" max="13" width="23.1640625" customWidth="1"/>
    <col min="14" max="14" width="20.83203125" customWidth="1"/>
    <col min="15" max="15" width="22.6640625" customWidth="1"/>
    <col min="16" max="17" width="19.1640625" bestFit="1" customWidth="1"/>
    <col min="18" max="18" width="16.6640625" bestFit="1" customWidth="1"/>
    <col min="19" max="19" width="18" customWidth="1"/>
    <col min="20" max="20" width="43.83203125" customWidth="1"/>
    <col min="21" max="21" width="20.5" customWidth="1"/>
  </cols>
  <sheetData>
    <row r="1" spans="2:24" ht="18" x14ac:dyDescent="0.25">
      <c r="E1" s="1"/>
      <c r="F1" s="1"/>
      <c r="G1" s="1"/>
    </row>
    <row r="2" spans="2:24" ht="17.25" customHeight="1" x14ac:dyDescent="0.25">
      <c r="E2" s="1"/>
      <c r="F2" s="1"/>
      <c r="G2" s="1"/>
    </row>
    <row r="4" spans="2:24" ht="17.25" customHeight="1" x14ac:dyDescent="0.65">
      <c r="E4" s="52" t="s">
        <v>15</v>
      </c>
      <c r="F4" s="52"/>
      <c r="G4" s="52"/>
      <c r="H4" s="52"/>
      <c r="I4" s="52"/>
      <c r="J4" s="52"/>
      <c r="K4" s="52"/>
      <c r="L4" s="52"/>
    </row>
    <row r="5" spans="2:24" ht="37.5" x14ac:dyDescent="0.6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2:24" ht="25.5" customHeight="1" x14ac:dyDescent="0.25">
      <c r="D6" s="54" t="s">
        <v>8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2:24" ht="15" x14ac:dyDescent="0.25">
      <c r="D7" s="55" t="s">
        <v>39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9" spans="2:24" ht="16.5" x14ac:dyDescent="0.2">
      <c r="D9" s="2"/>
      <c r="E9" s="2"/>
      <c r="F9" s="2"/>
      <c r="G9" s="2"/>
      <c r="H9" s="49" t="s">
        <v>14</v>
      </c>
      <c r="I9" s="50"/>
      <c r="J9" s="50"/>
      <c r="K9" s="50"/>
      <c r="L9" s="50"/>
      <c r="M9" s="51"/>
      <c r="N9" s="3"/>
      <c r="O9" s="3"/>
      <c r="P9" s="2"/>
      <c r="Q9" s="2"/>
      <c r="R9" s="2"/>
      <c r="S9" s="2"/>
      <c r="T9" s="2"/>
      <c r="U9" s="2"/>
    </row>
    <row r="10" spans="2:24" s="10" customFormat="1" ht="33" x14ac:dyDescent="0.2">
      <c r="D10" s="9" t="s">
        <v>13</v>
      </c>
      <c r="E10" s="11" t="s">
        <v>12</v>
      </c>
      <c r="F10" s="11" t="s">
        <v>11</v>
      </c>
      <c r="G10" s="9" t="s">
        <v>22</v>
      </c>
      <c r="H10" s="12">
        <v>0.05</v>
      </c>
      <c r="I10" s="12">
        <v>0.1</v>
      </c>
      <c r="J10" s="12">
        <v>0.18</v>
      </c>
      <c r="K10" s="12">
        <v>0.27</v>
      </c>
      <c r="L10" s="15" t="s">
        <v>10</v>
      </c>
      <c r="M10" s="13" t="s">
        <v>9</v>
      </c>
      <c r="N10" s="15" t="s">
        <v>7</v>
      </c>
      <c r="O10" s="15" t="s">
        <v>0</v>
      </c>
      <c r="P10" s="14" t="s">
        <v>1</v>
      </c>
      <c r="Q10" s="14" t="s">
        <v>2</v>
      </c>
      <c r="R10" s="14" t="s">
        <v>3</v>
      </c>
      <c r="S10" s="14" t="s">
        <v>6</v>
      </c>
      <c r="T10" s="14" t="s">
        <v>4</v>
      </c>
      <c r="U10" s="14" t="s">
        <v>23</v>
      </c>
    </row>
    <row r="11" spans="2:24" ht="47.25" customHeight="1" x14ac:dyDescent="0.2">
      <c r="B11" s="32"/>
      <c r="C11" s="38"/>
      <c r="D11" s="33" t="s">
        <v>26</v>
      </c>
      <c r="E11" s="35" t="s">
        <v>53</v>
      </c>
      <c r="F11" s="37" t="s">
        <v>54</v>
      </c>
      <c r="G11" s="34">
        <v>20227</v>
      </c>
      <c r="H11" s="34">
        <v>895</v>
      </c>
      <c r="I11" s="34"/>
      <c r="J11" s="34"/>
      <c r="K11" s="34"/>
      <c r="L11" s="34"/>
      <c r="M11" s="45">
        <f t="shared" ref="M11:M28" si="0">+G11+H11+I11+J11+K11+L11</f>
        <v>21122</v>
      </c>
      <c r="N11" s="36">
        <v>44473</v>
      </c>
      <c r="O11" s="36">
        <v>44504</v>
      </c>
      <c r="P11" s="47">
        <f>G11</f>
        <v>20227</v>
      </c>
      <c r="Q11" s="48"/>
      <c r="R11" s="46"/>
      <c r="S11" s="34"/>
      <c r="T11" s="33"/>
      <c r="U11" s="37" t="s">
        <v>24</v>
      </c>
      <c r="V11" s="4"/>
      <c r="W11" s="4"/>
      <c r="X11" s="4"/>
    </row>
    <row r="12" spans="2:24" ht="42" customHeight="1" x14ac:dyDescent="0.2">
      <c r="B12" s="39"/>
      <c r="C12" s="38"/>
      <c r="D12" s="33" t="s">
        <v>27</v>
      </c>
      <c r="E12" s="35" t="s">
        <v>58</v>
      </c>
      <c r="F12" s="37" t="s">
        <v>59</v>
      </c>
      <c r="G12" s="34">
        <v>228908.59</v>
      </c>
      <c r="H12" s="34">
        <v>10128.700000000001</v>
      </c>
      <c r="I12" s="34"/>
      <c r="J12" s="34"/>
      <c r="K12" s="34"/>
      <c r="L12" s="34"/>
      <c r="M12" s="45">
        <f t="shared" si="0"/>
        <v>239037.29</v>
      </c>
      <c r="N12" s="36">
        <v>44475</v>
      </c>
      <c r="O12" s="36">
        <v>44506</v>
      </c>
      <c r="P12" s="47">
        <f>G12</f>
        <v>228908.59</v>
      </c>
      <c r="Q12" s="48"/>
      <c r="R12" s="46"/>
      <c r="S12" s="34"/>
      <c r="T12" s="33"/>
      <c r="U12" s="37" t="s">
        <v>24</v>
      </c>
      <c r="V12" s="4"/>
      <c r="W12" s="4"/>
      <c r="X12" s="4"/>
    </row>
    <row r="13" spans="2:24" ht="42" customHeight="1" x14ac:dyDescent="0.2">
      <c r="B13" s="39"/>
      <c r="C13" s="38"/>
      <c r="D13" s="33" t="s">
        <v>41</v>
      </c>
      <c r="E13" s="35" t="s">
        <v>48</v>
      </c>
      <c r="F13" s="37" t="s">
        <v>49</v>
      </c>
      <c r="G13" s="34">
        <v>53800</v>
      </c>
      <c r="H13" s="34">
        <v>2500</v>
      </c>
      <c r="I13" s="34"/>
      <c r="J13" s="34">
        <v>2700</v>
      </c>
      <c r="K13" s="34"/>
      <c r="L13" s="34"/>
      <c r="M13" s="45">
        <f t="shared" si="0"/>
        <v>59000</v>
      </c>
      <c r="N13" s="36">
        <v>44491</v>
      </c>
      <c r="O13" s="36">
        <v>44522</v>
      </c>
      <c r="P13" s="46">
        <f>G13</f>
        <v>53800</v>
      </c>
      <c r="R13" s="46"/>
      <c r="S13" s="34"/>
      <c r="T13" s="33"/>
      <c r="U13" s="37" t="s">
        <v>24</v>
      </c>
      <c r="V13" s="4"/>
      <c r="W13" s="4"/>
      <c r="X13" s="4"/>
    </row>
    <row r="14" spans="2:24" ht="42" customHeight="1" x14ac:dyDescent="0.2">
      <c r="B14" s="39"/>
      <c r="C14" s="38"/>
      <c r="D14" s="33" t="s">
        <v>28</v>
      </c>
      <c r="E14" s="35" t="s">
        <v>60</v>
      </c>
      <c r="F14" s="37" t="s">
        <v>25</v>
      </c>
      <c r="G14" s="34">
        <v>10961</v>
      </c>
      <c r="H14" s="34">
        <v>485</v>
      </c>
      <c r="I14" s="34"/>
      <c r="J14" s="34"/>
      <c r="K14" s="34"/>
      <c r="L14" s="34"/>
      <c r="M14" s="45">
        <f t="shared" si="0"/>
        <v>11446</v>
      </c>
      <c r="N14" s="36">
        <v>44467</v>
      </c>
      <c r="O14" s="36">
        <v>44497</v>
      </c>
      <c r="P14" s="46">
        <f>G14</f>
        <v>10961</v>
      </c>
      <c r="Q14" s="48"/>
      <c r="R14" s="46"/>
      <c r="S14" s="34"/>
      <c r="T14" s="33"/>
      <c r="U14" s="37" t="s">
        <v>24</v>
      </c>
      <c r="V14" s="4"/>
      <c r="W14" s="4"/>
      <c r="X14" s="4"/>
    </row>
    <row r="15" spans="2:24" ht="42" customHeight="1" x14ac:dyDescent="0.2">
      <c r="B15" s="39"/>
      <c r="C15" s="38"/>
      <c r="D15" s="33" t="s">
        <v>29</v>
      </c>
      <c r="E15" s="35" t="s">
        <v>61</v>
      </c>
      <c r="F15" s="37" t="s">
        <v>62</v>
      </c>
      <c r="G15" s="34">
        <v>53530.62</v>
      </c>
      <c r="H15" s="34">
        <v>2368.62</v>
      </c>
      <c r="I15" s="34"/>
      <c r="J15" s="34"/>
      <c r="K15" s="34"/>
      <c r="L15" s="34"/>
      <c r="M15" s="45">
        <f t="shared" si="0"/>
        <v>55899.240000000005</v>
      </c>
      <c r="N15" s="36">
        <v>44476</v>
      </c>
      <c r="O15" s="36">
        <v>44507</v>
      </c>
      <c r="P15" s="46">
        <v>53530.62</v>
      </c>
      <c r="Q15" s="46"/>
      <c r="R15" s="46"/>
      <c r="S15" s="34"/>
      <c r="T15" s="33"/>
      <c r="U15" s="37" t="s">
        <v>24</v>
      </c>
      <c r="V15" s="4"/>
      <c r="W15" s="4"/>
      <c r="X15" s="4"/>
    </row>
    <row r="16" spans="2:24" ht="51.75" customHeight="1" x14ac:dyDescent="0.2">
      <c r="B16" s="39"/>
      <c r="C16" s="38"/>
      <c r="D16" s="33" t="s">
        <v>72</v>
      </c>
      <c r="E16" s="35" t="s">
        <v>73</v>
      </c>
      <c r="F16" s="37" t="s">
        <v>75</v>
      </c>
      <c r="G16" s="34">
        <v>4669.25</v>
      </c>
      <c r="H16" s="34">
        <v>245.75</v>
      </c>
      <c r="I16" s="34"/>
      <c r="J16" s="34">
        <v>884.7</v>
      </c>
      <c r="K16" s="34"/>
      <c r="L16" s="34"/>
      <c r="M16" s="45">
        <f t="shared" si="0"/>
        <v>5799.7</v>
      </c>
      <c r="N16" s="36">
        <v>44496</v>
      </c>
      <c r="O16" s="36">
        <v>44496</v>
      </c>
      <c r="P16" s="46">
        <v>4669.25</v>
      </c>
      <c r="Q16" s="46"/>
      <c r="R16" s="46"/>
      <c r="S16" s="34"/>
      <c r="T16" s="33"/>
      <c r="U16" s="37" t="s">
        <v>24</v>
      </c>
      <c r="V16" s="4"/>
      <c r="W16" s="4"/>
      <c r="X16" s="4"/>
    </row>
    <row r="17" spans="2:24" ht="51.75" customHeight="1" x14ac:dyDescent="0.2">
      <c r="B17" s="39"/>
      <c r="C17" s="38"/>
      <c r="D17" s="33" t="s">
        <v>31</v>
      </c>
      <c r="E17" s="35" t="s">
        <v>30</v>
      </c>
      <c r="F17" s="37" t="s">
        <v>63</v>
      </c>
      <c r="G17" s="34">
        <v>53675</v>
      </c>
      <c r="H17" s="34">
        <v>2825</v>
      </c>
      <c r="I17" s="34"/>
      <c r="J17" s="34">
        <v>10170</v>
      </c>
      <c r="K17" s="34"/>
      <c r="L17" s="34"/>
      <c r="M17" s="45">
        <f t="shared" si="0"/>
        <v>66670</v>
      </c>
      <c r="N17" s="36">
        <v>44484</v>
      </c>
      <c r="O17" s="36">
        <v>44484</v>
      </c>
      <c r="P17" s="46">
        <v>53675</v>
      </c>
      <c r="Q17" s="46"/>
      <c r="R17" s="46"/>
      <c r="S17" s="34"/>
      <c r="T17" s="33"/>
      <c r="U17" s="37" t="s">
        <v>24</v>
      </c>
      <c r="V17" s="4"/>
      <c r="W17" s="4"/>
      <c r="X17" s="4"/>
    </row>
    <row r="18" spans="2:24" ht="42" customHeight="1" x14ac:dyDescent="0.2">
      <c r="B18" s="39"/>
      <c r="C18" s="38"/>
      <c r="D18" s="33" t="s">
        <v>45</v>
      </c>
      <c r="E18" s="35" t="s">
        <v>74</v>
      </c>
      <c r="F18" s="37" t="s">
        <v>76</v>
      </c>
      <c r="G18" s="34">
        <v>27099.66</v>
      </c>
      <c r="H18" s="34">
        <v>1199.0999999999999</v>
      </c>
      <c r="I18" s="34"/>
      <c r="J18" s="34"/>
      <c r="K18" s="34"/>
      <c r="L18" s="34"/>
      <c r="M18" s="45">
        <f t="shared" si="0"/>
        <v>28298.76</v>
      </c>
      <c r="N18" s="36">
        <v>44482</v>
      </c>
      <c r="O18" s="36">
        <v>44497</v>
      </c>
      <c r="P18" s="46">
        <f>G18</f>
        <v>27099.66</v>
      </c>
      <c r="Q18" s="48"/>
      <c r="R18" s="46"/>
      <c r="S18" s="34"/>
      <c r="T18" s="33"/>
      <c r="U18" s="37" t="s">
        <v>24</v>
      </c>
      <c r="V18" s="4"/>
      <c r="W18" s="4"/>
      <c r="X18" s="4"/>
    </row>
    <row r="19" spans="2:24" ht="42" customHeight="1" x14ac:dyDescent="0.2">
      <c r="B19" s="39"/>
      <c r="C19" s="38"/>
      <c r="D19" s="33" t="s">
        <v>43</v>
      </c>
      <c r="E19" s="35" t="s">
        <v>42</v>
      </c>
      <c r="F19" s="37" t="s">
        <v>50</v>
      </c>
      <c r="G19" s="34">
        <v>47500</v>
      </c>
      <c r="H19" s="34">
        <v>2500</v>
      </c>
      <c r="I19" s="34"/>
      <c r="J19" s="34">
        <v>9000</v>
      </c>
      <c r="K19" s="34"/>
      <c r="L19" s="34"/>
      <c r="M19" s="45">
        <f t="shared" si="0"/>
        <v>59000</v>
      </c>
      <c r="N19" s="36">
        <v>44494</v>
      </c>
      <c r="O19" s="36">
        <v>44494</v>
      </c>
      <c r="P19" s="46">
        <f>G19</f>
        <v>47500</v>
      </c>
      <c r="R19" s="46"/>
      <c r="S19" s="34"/>
      <c r="T19" s="33"/>
      <c r="U19" s="37" t="s">
        <v>24</v>
      </c>
      <c r="V19" s="4"/>
      <c r="W19" s="4"/>
      <c r="X19" s="4"/>
    </row>
    <row r="20" spans="2:24" ht="42" customHeight="1" x14ac:dyDescent="0.2">
      <c r="B20" s="39"/>
      <c r="C20" s="38"/>
      <c r="D20" s="33" t="s">
        <v>32</v>
      </c>
      <c r="E20" s="35" t="s">
        <v>64</v>
      </c>
      <c r="F20" s="37" t="s">
        <v>65</v>
      </c>
      <c r="G20" s="34">
        <v>59325</v>
      </c>
      <c r="H20" s="34">
        <v>2625</v>
      </c>
      <c r="I20" s="34"/>
      <c r="J20" s="34"/>
      <c r="K20" s="34"/>
      <c r="L20" s="34"/>
      <c r="M20" s="45">
        <f t="shared" si="0"/>
        <v>61950</v>
      </c>
      <c r="N20" s="36">
        <v>44475</v>
      </c>
      <c r="O20" s="36">
        <v>44506</v>
      </c>
      <c r="P20" s="46">
        <v>59325</v>
      </c>
      <c r="Q20" s="46"/>
      <c r="R20" s="46"/>
      <c r="S20" s="34"/>
      <c r="T20" s="33"/>
      <c r="U20" s="37" t="s">
        <v>24</v>
      </c>
      <c r="V20" s="4"/>
      <c r="W20" s="4"/>
      <c r="X20" s="4"/>
    </row>
    <row r="21" spans="2:24" ht="42" customHeight="1" x14ac:dyDescent="0.2">
      <c r="B21" s="39"/>
      <c r="C21" s="38"/>
      <c r="D21" s="33" t="s">
        <v>33</v>
      </c>
      <c r="E21" s="35" t="s">
        <v>66</v>
      </c>
      <c r="F21" s="37" t="s">
        <v>67</v>
      </c>
      <c r="G21" s="34">
        <v>30210.55</v>
      </c>
      <c r="H21" s="34">
        <v>1336.75</v>
      </c>
      <c r="I21" s="34"/>
      <c r="J21" s="34"/>
      <c r="K21" s="34"/>
      <c r="L21" s="34"/>
      <c r="M21" s="45">
        <f t="shared" si="0"/>
        <v>31547.3</v>
      </c>
      <c r="N21" s="36">
        <v>44468</v>
      </c>
      <c r="O21" s="36">
        <v>44498</v>
      </c>
      <c r="P21" s="46">
        <v>30210.55</v>
      </c>
      <c r="Q21" s="46"/>
      <c r="R21" s="46"/>
      <c r="S21" s="34"/>
      <c r="T21" s="33"/>
      <c r="U21" s="37" t="s">
        <v>24</v>
      </c>
      <c r="V21" s="4"/>
      <c r="W21" s="4"/>
      <c r="X21" s="4"/>
    </row>
    <row r="22" spans="2:24" ht="42" customHeight="1" x14ac:dyDescent="0.2">
      <c r="B22" s="39"/>
      <c r="C22" s="38"/>
      <c r="D22" s="33" t="s">
        <v>34</v>
      </c>
      <c r="E22" s="35" t="s">
        <v>46</v>
      </c>
      <c r="F22" s="37" t="s">
        <v>69</v>
      </c>
      <c r="G22" s="34">
        <v>551000</v>
      </c>
      <c r="H22" s="34">
        <v>29000</v>
      </c>
      <c r="I22" s="34"/>
      <c r="J22" s="34"/>
      <c r="K22" s="34"/>
      <c r="L22" s="34"/>
      <c r="M22" s="45">
        <f t="shared" si="0"/>
        <v>580000</v>
      </c>
      <c r="N22" s="36">
        <v>44469</v>
      </c>
      <c r="O22" s="36">
        <v>44499</v>
      </c>
      <c r="P22" s="46">
        <v>551000</v>
      </c>
      <c r="Q22" s="46"/>
      <c r="R22" s="46"/>
      <c r="S22" s="34"/>
      <c r="T22" s="33"/>
      <c r="U22" s="37" t="s">
        <v>24</v>
      </c>
      <c r="V22" s="4"/>
      <c r="W22" s="4"/>
      <c r="X22" s="4"/>
    </row>
    <row r="23" spans="2:24" ht="54.75" customHeight="1" x14ac:dyDescent="0.2">
      <c r="B23" s="39"/>
      <c r="C23" s="38"/>
      <c r="D23" s="33" t="s">
        <v>40</v>
      </c>
      <c r="E23" s="35" t="s">
        <v>46</v>
      </c>
      <c r="F23" s="37" t="s">
        <v>47</v>
      </c>
      <c r="G23" s="34">
        <v>551000</v>
      </c>
      <c r="H23" s="34">
        <v>29000</v>
      </c>
      <c r="I23" s="34"/>
      <c r="J23" s="34"/>
      <c r="K23" s="34"/>
      <c r="L23" s="34"/>
      <c r="M23" s="45">
        <f t="shared" si="0"/>
        <v>580000</v>
      </c>
      <c r="N23" s="36">
        <v>44484</v>
      </c>
      <c r="O23" s="36">
        <v>44515</v>
      </c>
      <c r="P23" s="46">
        <f>G23</f>
        <v>551000</v>
      </c>
      <c r="Q23" s="48"/>
      <c r="R23" s="46"/>
      <c r="S23" s="34"/>
      <c r="T23" s="33"/>
      <c r="U23" s="37" t="s">
        <v>24</v>
      </c>
      <c r="V23" s="4"/>
      <c r="W23" s="4"/>
      <c r="X23" s="4"/>
    </row>
    <row r="24" spans="2:24" ht="54.75" customHeight="1" x14ac:dyDescent="0.2">
      <c r="B24" s="39"/>
      <c r="C24" s="38"/>
      <c r="D24" s="33" t="s">
        <v>57</v>
      </c>
      <c r="E24" s="35" t="s">
        <v>46</v>
      </c>
      <c r="F24" s="37" t="s">
        <v>56</v>
      </c>
      <c r="G24" s="34">
        <v>61603.6</v>
      </c>
      <c r="H24" s="34">
        <v>3242.3</v>
      </c>
      <c r="I24" s="34"/>
      <c r="J24" s="34"/>
      <c r="K24" s="34"/>
      <c r="L24" s="34"/>
      <c r="M24" s="45">
        <f t="shared" si="0"/>
        <v>64845.9</v>
      </c>
      <c r="N24" s="36">
        <v>44477</v>
      </c>
      <c r="O24" s="36">
        <v>44508</v>
      </c>
      <c r="P24" s="46">
        <v>61603.6</v>
      </c>
      <c r="Q24" s="48"/>
      <c r="R24" s="46"/>
      <c r="S24" s="34"/>
      <c r="T24" s="33"/>
      <c r="U24" s="37" t="s">
        <v>24</v>
      </c>
      <c r="V24" s="4"/>
      <c r="W24" s="4"/>
      <c r="X24" s="4"/>
    </row>
    <row r="25" spans="2:24" ht="51" customHeight="1" x14ac:dyDescent="0.2">
      <c r="B25" s="39"/>
      <c r="C25" s="38"/>
      <c r="D25" s="33" t="s">
        <v>55</v>
      </c>
      <c r="E25" s="35" t="s">
        <v>46</v>
      </c>
      <c r="F25" s="37" t="s">
        <v>56</v>
      </c>
      <c r="G25" s="34">
        <v>51919.87</v>
      </c>
      <c r="H25" s="34">
        <v>2732.63</v>
      </c>
      <c r="I25" s="34"/>
      <c r="J25" s="34"/>
      <c r="K25" s="34"/>
      <c r="L25" s="34"/>
      <c r="M25" s="45">
        <f t="shared" si="0"/>
        <v>54652.5</v>
      </c>
      <c r="N25" s="36">
        <v>44477</v>
      </c>
      <c r="O25" s="36">
        <v>44508</v>
      </c>
      <c r="P25" s="46">
        <v>51919.87</v>
      </c>
      <c r="Q25" s="48"/>
      <c r="R25" s="46"/>
      <c r="S25" s="34"/>
      <c r="T25" s="33"/>
      <c r="U25" s="37" t="s">
        <v>24</v>
      </c>
      <c r="V25" s="4"/>
      <c r="W25" s="4"/>
      <c r="X25" s="4"/>
    </row>
    <row r="26" spans="2:24" ht="49.5" customHeight="1" x14ac:dyDescent="0.2">
      <c r="B26" s="39"/>
      <c r="C26" s="38"/>
      <c r="D26" s="33" t="s">
        <v>44</v>
      </c>
      <c r="E26" s="35" t="s">
        <v>51</v>
      </c>
      <c r="F26" s="37" t="s">
        <v>52</v>
      </c>
      <c r="G26" s="34">
        <v>20340</v>
      </c>
      <c r="H26" s="34">
        <v>900</v>
      </c>
      <c r="I26" s="34"/>
      <c r="J26" s="34"/>
      <c r="K26" s="34"/>
      <c r="L26" s="34"/>
      <c r="M26" s="45">
        <f t="shared" si="0"/>
        <v>21240</v>
      </c>
      <c r="N26" s="36">
        <v>44475</v>
      </c>
      <c r="O26" s="36">
        <v>44506</v>
      </c>
      <c r="P26" s="46">
        <f>G26</f>
        <v>20340</v>
      </c>
      <c r="Q26" s="48"/>
      <c r="R26" s="46"/>
      <c r="S26" s="34"/>
      <c r="T26" s="33"/>
      <c r="U26" s="37" t="s">
        <v>24</v>
      </c>
      <c r="V26" s="4"/>
      <c r="W26" s="4"/>
      <c r="X26" s="4"/>
    </row>
    <row r="27" spans="2:24" ht="49.5" customHeight="1" x14ac:dyDescent="0.2">
      <c r="B27" s="39"/>
      <c r="C27" s="38"/>
      <c r="D27" s="33" t="s">
        <v>35</v>
      </c>
      <c r="E27" s="35" t="s">
        <v>70</v>
      </c>
      <c r="F27" s="37" t="s">
        <v>71</v>
      </c>
      <c r="G27" s="34">
        <v>64560</v>
      </c>
      <c r="H27" s="34">
        <v>3000</v>
      </c>
      <c r="I27" s="34"/>
      <c r="J27" s="34">
        <v>3240</v>
      </c>
      <c r="K27" s="34"/>
      <c r="L27" s="34"/>
      <c r="M27" s="45">
        <f t="shared" si="0"/>
        <v>70800</v>
      </c>
      <c r="N27" s="36">
        <v>44484</v>
      </c>
      <c r="O27" s="36">
        <v>44515</v>
      </c>
      <c r="P27" s="46">
        <f>G27</f>
        <v>64560</v>
      </c>
      <c r="Q27" s="48"/>
      <c r="R27" s="46"/>
      <c r="S27" s="34"/>
      <c r="T27" s="33"/>
      <c r="U27" s="37" t="s">
        <v>24</v>
      </c>
      <c r="V27" s="4"/>
      <c r="W27" s="4"/>
      <c r="X27" s="4"/>
    </row>
    <row r="28" spans="2:24" ht="47.25" customHeight="1" x14ac:dyDescent="0.2">
      <c r="B28" s="39"/>
      <c r="C28" s="38"/>
      <c r="D28" s="33" t="s">
        <v>37</v>
      </c>
      <c r="E28" s="35" t="s">
        <v>36</v>
      </c>
      <c r="F28" s="37" t="s">
        <v>38</v>
      </c>
      <c r="G28" s="34">
        <v>79515</v>
      </c>
      <c r="H28" s="34">
        <v>4185</v>
      </c>
      <c r="I28" s="34"/>
      <c r="J28" s="34">
        <v>15066</v>
      </c>
      <c r="K28" s="34"/>
      <c r="L28" s="34"/>
      <c r="M28" s="45">
        <f t="shared" si="0"/>
        <v>98766</v>
      </c>
      <c r="N28" s="36">
        <v>44456</v>
      </c>
      <c r="O28" s="36">
        <v>44486</v>
      </c>
      <c r="P28" s="46">
        <f>G28</f>
        <v>79515</v>
      </c>
      <c r="Q28" s="46"/>
      <c r="S28" s="34"/>
      <c r="T28" s="33"/>
      <c r="U28" s="37" t="s">
        <v>24</v>
      </c>
      <c r="V28" s="4"/>
      <c r="W28" s="4"/>
      <c r="X28" s="4"/>
    </row>
    <row r="29" spans="2:24" ht="47.25" customHeight="1" x14ac:dyDescent="0.2">
      <c r="D29" s="5"/>
      <c r="E29" s="6" t="s">
        <v>5</v>
      </c>
      <c r="F29" s="7"/>
      <c r="G29" s="26">
        <f>SUM(G11:G28)</f>
        <v>1969845.1400000001</v>
      </c>
      <c r="H29" s="26">
        <f t="shared" ref="H29:M29" si="1">SUM(H11:H28)</f>
        <v>99168.85</v>
      </c>
      <c r="I29" s="26">
        <f t="shared" si="1"/>
        <v>0</v>
      </c>
      <c r="J29" s="26">
        <f t="shared" si="1"/>
        <v>41060.699999999997</v>
      </c>
      <c r="K29" s="26">
        <f t="shared" si="1"/>
        <v>0</v>
      </c>
      <c r="L29" s="26">
        <f t="shared" si="1"/>
        <v>0</v>
      </c>
      <c r="M29" s="26">
        <f t="shared" si="1"/>
        <v>2110074.69</v>
      </c>
      <c r="N29" s="27"/>
      <c r="O29" s="28"/>
      <c r="P29" s="29">
        <f>SUM(P11:P28)</f>
        <v>1969845.1400000001</v>
      </c>
      <c r="Q29" s="29">
        <f>SUM(Q11:Q28)</f>
        <v>0</v>
      </c>
      <c r="R29" s="29">
        <f>SUM(R11:R28)</f>
        <v>0</v>
      </c>
      <c r="S29" s="29">
        <f>SUM(S11:S28)</f>
        <v>0</v>
      </c>
      <c r="T29" s="7"/>
      <c r="U29" s="41"/>
    </row>
    <row r="30" spans="2:24" ht="15" hidden="1" x14ac:dyDescent="0.2">
      <c r="H30" s="8"/>
      <c r="I30" s="8"/>
      <c r="J30" s="8"/>
      <c r="K30" s="8"/>
      <c r="L30" s="8"/>
      <c r="Q30" s="4">
        <f>+P29+Q29+R29+S29</f>
        <v>1969845.1400000001</v>
      </c>
      <c r="U30" s="37" t="s">
        <v>24</v>
      </c>
    </row>
    <row r="31" spans="2:24" ht="15" hidden="1" x14ac:dyDescent="0.2">
      <c r="H31" s="8"/>
      <c r="I31" s="8"/>
      <c r="J31" s="8"/>
      <c r="K31" s="8"/>
      <c r="L31" s="8"/>
      <c r="Q31" s="4">
        <f>+G29-Q30</f>
        <v>0</v>
      </c>
      <c r="U31" s="37" t="s">
        <v>24</v>
      </c>
    </row>
    <row r="32" spans="2:24" ht="15" hidden="1" x14ac:dyDescent="0.2">
      <c r="H32" s="8"/>
      <c r="I32" s="8"/>
      <c r="J32" s="8"/>
      <c r="K32" s="8"/>
      <c r="L32" s="8"/>
      <c r="U32" s="40" t="s">
        <v>24</v>
      </c>
    </row>
    <row r="33" spans="4:21" ht="15" x14ac:dyDescent="0.2">
      <c r="G33" s="4"/>
      <c r="H33" s="8"/>
      <c r="I33" s="8"/>
      <c r="J33" s="8"/>
      <c r="K33" s="8"/>
      <c r="L33" s="8"/>
      <c r="P33" s="4"/>
      <c r="S33" s="4"/>
      <c r="U33" s="42"/>
    </row>
    <row r="34" spans="4:21" s="10" customFormat="1" ht="16.5" x14ac:dyDescent="0.25">
      <c r="D34" s="31"/>
      <c r="E34" s="16"/>
      <c r="F34" s="17"/>
      <c r="G34" s="16"/>
      <c r="H34" s="16"/>
      <c r="I34" s="17"/>
      <c r="J34" s="18"/>
      <c r="K34" s="18"/>
      <c r="L34" s="18"/>
      <c r="S34" s="16"/>
      <c r="T34" s="16"/>
      <c r="U34" s="42"/>
    </row>
    <row r="35" spans="4:21" s="10" customFormat="1" ht="16.5" x14ac:dyDescent="0.25">
      <c r="D35" s="31" t="s">
        <v>68</v>
      </c>
      <c r="E35" s="16"/>
      <c r="F35" s="17"/>
      <c r="G35" s="16"/>
      <c r="H35" s="16"/>
      <c r="I35" s="17"/>
      <c r="J35" s="18"/>
      <c r="K35" s="18"/>
      <c r="L35" s="18"/>
      <c r="S35" s="16"/>
      <c r="T35" s="16"/>
      <c r="U35" s="42"/>
    </row>
    <row r="36" spans="4:21" s="10" customFormat="1" ht="16.5" x14ac:dyDescent="0.25">
      <c r="D36" s="31"/>
      <c r="E36" s="16"/>
      <c r="F36" s="17"/>
      <c r="G36" s="16"/>
      <c r="H36" s="16"/>
      <c r="I36" s="17"/>
      <c r="J36" s="18"/>
      <c r="K36" s="18"/>
      <c r="L36" s="18"/>
      <c r="S36" s="16"/>
      <c r="T36" s="16"/>
      <c r="U36" s="42"/>
    </row>
    <row r="37" spans="4:21" s="10" customFormat="1" ht="16.5" x14ac:dyDescent="0.25">
      <c r="D37" s="43"/>
      <c r="E37" s="16"/>
      <c r="F37" s="17"/>
      <c r="G37" s="16"/>
      <c r="H37" s="16"/>
      <c r="I37" s="17"/>
      <c r="J37" s="18"/>
      <c r="K37" s="18"/>
      <c r="L37" s="18"/>
      <c r="S37" s="16"/>
      <c r="T37" s="16"/>
      <c r="U37" s="42"/>
    </row>
    <row r="38" spans="4:21" s="10" customFormat="1" ht="16.5" x14ac:dyDescent="0.25">
      <c r="D38" s="44"/>
      <c r="E38" s="16"/>
      <c r="F38" s="17"/>
      <c r="G38" s="16"/>
      <c r="H38" s="16"/>
      <c r="I38" s="17"/>
      <c r="J38" s="18"/>
      <c r="K38" s="18"/>
      <c r="L38" s="18"/>
      <c r="S38" s="16"/>
      <c r="T38" s="16"/>
      <c r="U38" s="42"/>
    </row>
    <row r="39" spans="4:21" s="10" customFormat="1" ht="16.5" x14ac:dyDescent="0.25">
      <c r="D39" s="44"/>
      <c r="E39" s="16"/>
      <c r="F39" s="17"/>
      <c r="G39" s="16"/>
      <c r="H39" s="16"/>
      <c r="I39" s="17"/>
      <c r="J39" s="18"/>
      <c r="K39" s="18"/>
      <c r="L39" s="18"/>
      <c r="S39" s="16"/>
      <c r="T39" s="16"/>
      <c r="U39" s="42"/>
    </row>
    <row r="40" spans="4:21" s="10" customFormat="1" ht="16.5" x14ac:dyDescent="0.25">
      <c r="D40" s="44"/>
      <c r="E40" s="30"/>
      <c r="F40" s="17"/>
      <c r="G40" s="16"/>
      <c r="H40" s="16"/>
      <c r="I40" s="17"/>
      <c r="J40" s="18"/>
      <c r="K40" s="18"/>
      <c r="L40" s="18"/>
      <c r="S40" s="16"/>
      <c r="T40" s="16"/>
      <c r="U40" s="42"/>
    </row>
    <row r="41" spans="4:21" s="10" customFormat="1" ht="16.5" x14ac:dyDescent="0.25">
      <c r="D41" s="44"/>
      <c r="E41" s="30"/>
      <c r="F41" s="17"/>
      <c r="G41" s="16"/>
      <c r="H41" s="16"/>
      <c r="I41" s="17"/>
      <c r="J41" s="18"/>
      <c r="K41" s="18"/>
      <c r="L41" s="18"/>
      <c r="S41" s="16"/>
      <c r="T41" s="16"/>
      <c r="U41" s="42"/>
    </row>
    <row r="42" spans="4:21" ht="18" x14ac:dyDescent="0.25">
      <c r="D42" s="19" t="s">
        <v>16</v>
      </c>
      <c r="E42" s="16"/>
      <c r="F42" s="17"/>
      <c r="G42" s="16"/>
      <c r="H42" s="16"/>
      <c r="I42" s="16"/>
      <c r="J42" s="20"/>
      <c r="K42" s="20"/>
      <c r="L42" s="20"/>
      <c r="M42" s="21"/>
      <c r="N42" s="21"/>
      <c r="O42" s="21"/>
      <c r="P42" s="21"/>
      <c r="Q42" s="21"/>
      <c r="R42" s="21"/>
      <c r="S42" s="19" t="s">
        <v>17</v>
      </c>
      <c r="T42" s="16"/>
      <c r="U42" s="42"/>
    </row>
    <row r="43" spans="4:21" ht="16.5" x14ac:dyDescent="0.25">
      <c r="D43" s="22" t="s">
        <v>18</v>
      </c>
      <c r="E43" s="22"/>
      <c r="F43" s="23"/>
      <c r="G43" s="22"/>
      <c r="H43" s="22"/>
      <c r="I43" s="23"/>
      <c r="J43" s="24"/>
      <c r="K43" s="24"/>
      <c r="L43" s="24"/>
      <c r="M43" s="25"/>
      <c r="N43" s="25"/>
      <c r="O43" s="25"/>
      <c r="P43" s="25"/>
      <c r="Q43" s="25"/>
      <c r="R43" s="25"/>
      <c r="S43" s="22" t="s">
        <v>19</v>
      </c>
      <c r="T43" s="22"/>
      <c r="U43" s="42"/>
    </row>
    <row r="44" spans="4:21" ht="16.5" x14ac:dyDescent="0.25">
      <c r="D44" s="22" t="s">
        <v>20</v>
      </c>
      <c r="E44" s="22"/>
      <c r="F44" s="23"/>
      <c r="G44" s="22"/>
      <c r="H44" s="22"/>
      <c r="I44" s="23"/>
      <c r="J44" s="24"/>
      <c r="K44" s="24"/>
      <c r="L44" s="24"/>
      <c r="M44" s="25"/>
      <c r="N44" s="25"/>
      <c r="O44" s="25"/>
      <c r="P44" s="25"/>
      <c r="Q44" s="25"/>
      <c r="R44" s="25"/>
      <c r="S44" s="22" t="s">
        <v>21</v>
      </c>
      <c r="T44" s="22"/>
      <c r="U44" s="42"/>
    </row>
    <row r="45" spans="4:21" ht="15" x14ac:dyDescent="0.2">
      <c r="H45" s="8"/>
      <c r="I45" s="8"/>
      <c r="J45" s="8"/>
      <c r="K45" s="8"/>
      <c r="L45" s="8"/>
      <c r="U45" s="42"/>
    </row>
    <row r="46" spans="4:21" ht="15" x14ac:dyDescent="0.2">
      <c r="H46" s="8"/>
      <c r="I46" s="8"/>
      <c r="J46" s="8"/>
      <c r="K46" s="8"/>
      <c r="L46" s="8"/>
      <c r="U46" s="42"/>
    </row>
    <row r="47" spans="4:21" ht="15" x14ac:dyDescent="0.2">
      <c r="U47" s="42"/>
    </row>
    <row r="48" spans="4:21" ht="15" x14ac:dyDescent="0.2">
      <c r="U48" s="42"/>
    </row>
    <row r="49" spans="21:21" ht="15" x14ac:dyDescent="0.2">
      <c r="U49" s="42"/>
    </row>
    <row r="50" spans="21:21" ht="15" x14ac:dyDescent="0.2">
      <c r="U50" s="42"/>
    </row>
    <row r="51" spans="21:21" ht="15" x14ac:dyDescent="0.2">
      <c r="U51" s="42"/>
    </row>
    <row r="52" spans="21:21" ht="15" x14ac:dyDescent="0.2">
      <c r="U52" s="42"/>
    </row>
    <row r="53" spans="21:21" ht="15" x14ac:dyDescent="0.2">
      <c r="U53" s="42"/>
    </row>
    <row r="54" spans="21:21" ht="15" x14ac:dyDescent="0.2">
      <c r="U54" s="42"/>
    </row>
  </sheetData>
  <sortState ref="A11:X28">
    <sortCondition ref="E11:E28"/>
  </sortState>
  <mergeCells count="5">
    <mergeCell ref="H9:M9"/>
    <mergeCell ref="E4:L4"/>
    <mergeCell ref="D5:T5"/>
    <mergeCell ref="D6:T6"/>
    <mergeCell ref="D7:T7"/>
  </mergeCells>
  <pageMargins left="0.70866141732283472" right="0.70866141732283472" top="0.74803149606299213" bottom="0.74803149606299213" header="0.31496062992125984" footer="0.31496062992125984"/>
  <pageSetup paperSize="5" scale="38" orientation="landscape" r:id="rId1"/>
  <rowBreaks count="1" manualBreakCount="1">
    <brk id="36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31102021</vt:lpstr>
      <vt:lpstr>'31102021'!Área_de_impresión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Luis Daniel Feliz Francisco</cp:lastModifiedBy>
  <cp:lastPrinted>2021-11-01T15:06:09Z</cp:lastPrinted>
  <dcterms:created xsi:type="dcterms:W3CDTF">2018-10-25T10:48:31Z</dcterms:created>
  <dcterms:modified xsi:type="dcterms:W3CDTF">2021-11-08T13:30:05Z</dcterms:modified>
</cp:coreProperties>
</file>