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7400" windowHeight="11100"/>
  </bookViews>
  <sheets>
    <sheet name="30092021" sheetId="4" r:id="rId1"/>
  </sheets>
  <definedNames>
    <definedName name="_xlnm.Print_Area" localSheetId="0">'30092021'!$A$1:$U$39</definedName>
  </definedNames>
  <calcPr calcId="144525"/>
</workbook>
</file>

<file path=xl/calcChain.xml><?xml version="1.0" encoding="utf-8"?>
<calcChain xmlns="http://schemas.openxmlformats.org/spreadsheetml/2006/main">
  <c r="M24" i="4" l="1"/>
  <c r="M12" i="4"/>
  <c r="M13" i="4"/>
  <c r="M14" i="4"/>
  <c r="M15" i="4"/>
  <c r="M16" i="4"/>
  <c r="M17" i="4"/>
  <c r="M18" i="4"/>
  <c r="M19" i="4"/>
  <c r="M20" i="4"/>
  <c r="M21" i="4"/>
  <c r="M22" i="4"/>
  <c r="M23" i="4"/>
  <c r="M11" i="4"/>
  <c r="L24" i="4"/>
  <c r="K24" i="4"/>
  <c r="J24" i="4"/>
  <c r="I24" i="4"/>
  <c r="H24" i="4"/>
  <c r="G24" i="4"/>
  <c r="S24" i="4"/>
  <c r="R24" i="4"/>
  <c r="Q24" i="4"/>
  <c r="P24" i="4"/>
  <c r="R23" i="4"/>
  <c r="R22" i="4"/>
  <c r="R21" i="4"/>
  <c r="P20" i="4"/>
  <c r="R19" i="4"/>
  <c r="Q18" i="4"/>
  <c r="R17" i="4"/>
  <c r="R16" i="4"/>
  <c r="P15" i="4"/>
  <c r="R14" i="4"/>
  <c r="P13" i="4"/>
  <c r="P12" i="4"/>
  <c r="R11" i="4"/>
  <c r="Q25" i="4" l="1"/>
  <c r="Q26" i="4" s="1"/>
</calcChain>
</file>

<file path=xl/sharedStrings.xml><?xml version="1.0" encoding="utf-8"?>
<sst xmlns="http://schemas.openxmlformats.org/spreadsheetml/2006/main" count="80" uniqueCount="60">
  <si>
    <t>Fecha de Vencimiento</t>
  </si>
  <si>
    <t>Período actual</t>
  </si>
  <si>
    <t>1 - 30 días</t>
  </si>
  <si>
    <t>31- 60 días</t>
  </si>
  <si>
    <t>Observaciones</t>
  </si>
  <si>
    <t>TOTAL GENERAL</t>
  </si>
  <si>
    <t>61 días y más</t>
  </si>
  <si>
    <t>Fecha de Documento</t>
  </si>
  <si>
    <t xml:space="preserve"> RELACION DE CUENTAS POR PAGAR POR ANTIGUEDAD DE SALDOS </t>
  </si>
  <si>
    <t>Valor Bruto RD$</t>
  </si>
  <si>
    <t>Ley 319-98 Codia</t>
  </si>
  <si>
    <t>Descripción</t>
  </si>
  <si>
    <t>Nombre del Proveedor</t>
  </si>
  <si>
    <t>No. Documento y/o de Comprobante Fiscal</t>
  </si>
  <si>
    <t>Retenciones</t>
  </si>
  <si>
    <t xml:space="preserve"> </t>
  </si>
  <si>
    <t>PREPARADO POR:</t>
  </si>
  <si>
    <t>REVISADO POR:</t>
  </si>
  <si>
    <t xml:space="preserve">Lic. Yenny Acosta </t>
  </si>
  <si>
    <t>Lic. Sarah de la Rosa</t>
  </si>
  <si>
    <t>Enc. Division de Contabilidad</t>
  </si>
  <si>
    <t>Enc. Departamento Financiero</t>
  </si>
  <si>
    <t>Valor Neto RD$</t>
  </si>
  <si>
    <t>Status</t>
  </si>
  <si>
    <t>PENDIENTE</t>
  </si>
  <si>
    <t>OFFITEK, S.R.L.</t>
  </si>
  <si>
    <t>COMPU-OFFICE DOMINICANA, S.R.L.</t>
  </si>
  <si>
    <t>COMPRA DE MATERIALES DE OFICINA CORRESPONDIENTE AL TERCER TRIMESTRE  DEL 2021</t>
  </si>
  <si>
    <t>PROLIMDES COMERCIAL, S.R.L.</t>
  </si>
  <si>
    <t xml:space="preserve">AL 30 DE SEPTIEMBRE DEL 2021 </t>
  </si>
  <si>
    <t>B1500002528</t>
  </si>
  <si>
    <t>B1500002561</t>
  </si>
  <si>
    <t>B1500000111</t>
  </si>
  <si>
    <t>B1500000001</t>
  </si>
  <si>
    <t>JUAN BAUTISTA SANCHEZ ESPINAL</t>
  </si>
  <si>
    <t>B1500003678</t>
  </si>
  <si>
    <t>B1500000781</t>
  </si>
  <si>
    <t>B1500000801</t>
  </si>
  <si>
    <t>B1500002367</t>
  </si>
  <si>
    <t>B1500002408</t>
  </si>
  <si>
    <t>B1500000122</t>
  </si>
  <si>
    <t>B1500000123</t>
  </si>
  <si>
    <t>B1500000201</t>
  </si>
  <si>
    <t>COMPRA DE TONER  CORRESPONSIENTE AL TERCER TRIMESTRE DE SEPTIEMBRE DEL 2021</t>
  </si>
  <si>
    <t>EXPRESS SEVICIOS LOGISTICOS ESLOGIST, EIRL</t>
  </si>
  <si>
    <t>B1500000316</t>
  </si>
  <si>
    <t>ILC OFFICE SUPLIES, S.R.L.</t>
  </si>
  <si>
    <t>COMPRA DE MATERIALES  DE OFICINA  CORRESPONDIENTE AL TERCER TRIMESTRE DEL 2021</t>
  </si>
  <si>
    <t>SERVICIO DE 12 NOTARIZACIONES DE CONTRATOS ENTRE ONAPI Y TERCEROS</t>
  </si>
  <si>
    <t>COMPRA DE MATERIALES DE  OFICINA  CORRESPONDIENTE AL TERCER TRIMESTRE DEL 2021</t>
  </si>
  <si>
    <t>COMPRA DE ARTICULOS COMESTIBLES PARA LA ONAPI, CORRESPONDIENTE AL TERCER TRIMESTRE DEL  2021</t>
  </si>
  <si>
    <t>COMPRA DE ARTICULOS DE LIMPIEZA, HIGIENE Y COCINA, CORRESPONDIENTE AL TERCER TRIMESTRE DEL  2021</t>
  </si>
  <si>
    <t>PUBLICACIONES AHORA, C. POR A.</t>
  </si>
  <si>
    <t>SERVICIOS DE BOLETIN  CORRESPONDIENTE AL  31  DE AGOSTO  DEL  2021</t>
  </si>
  <si>
    <t>SERVICIOS DE BOLETIN  CORRESPONDIENTE AL  15  DE SEPTIEMBRE  DEL  2021</t>
  </si>
  <si>
    <t>PORTER HOUSE, S.R.L.</t>
  </si>
  <si>
    <t>RADIO NET, S.R.L.</t>
  </si>
  <si>
    <t xml:space="preserve">COMPRAS E INSTALACION DE CARATULAS COMPLETAS DE (8) RADIOS DE COMUNICACION PARA EL DEPARTAMENTO DE SEGURIDAD DE LA ONAPI </t>
  </si>
  <si>
    <t>COMPRA DE ARTICULOS DE LIMPIEZA HIGIENE Y COCINA, CORRESPONDIENTE AL TERCER TRIMESTRE DEL  2021</t>
  </si>
  <si>
    <t>SERVICIO DE ALMUERZO PARA EL DR. SALVADOR RAMOS DIRECTOR GENERAL EN ENCUENTRO CON PERIODISTAS LOS DIAS 10 Y 17 DE AGOSTO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</si>
</sst>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;[Red]#,##0.00"/>
  </numFmts>
  <fonts count="24" x14ac:knownFonts="1">
    <font>
      <sz val="10"/>
      <color rgb="FF000000"/>
      <name val="Times New Roman"/>
      <charset val="204"/>
    </font>
    <font>
      <sz val="10"/>
      <name val="Times New Roman"/>
      <family val="1"/>
      <charset val="204"/>
    </font>
    <font>
      <b/>
      <sz val="14"/>
      <name val="Arial"/>
      <family val="2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5"/>
      <color rgb="FF000000"/>
      <name val="Calibri"/>
      <family val="2"/>
    </font>
    <font>
      <b/>
      <sz val="12"/>
      <color rgb="FF000000"/>
      <name val="Times New Roman"/>
      <family val="1"/>
    </font>
    <font>
      <b/>
      <sz val="12"/>
      <color rgb="FF000000"/>
      <name val="Calibri"/>
      <family val="2"/>
    </font>
    <font>
      <sz val="28"/>
      <name val="Edwardian Script ITC"/>
      <family val="4"/>
    </font>
    <font>
      <b/>
      <sz val="12"/>
      <name val="Arial"/>
      <family val="2"/>
    </font>
    <font>
      <b/>
      <sz val="13"/>
      <name val="Times New Roman"/>
      <family val="1"/>
    </font>
    <font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name val="Arial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sz val="13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0"/>
      <name val="Verdana"/>
      <family val="2"/>
    </font>
    <font>
      <sz val="12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Protection="0">
      <alignment vertical="top" wrapText="1"/>
    </xf>
    <xf numFmtId="0" fontId="4" fillId="0" borderId="0"/>
    <xf numFmtId="0" fontId="1" fillId="0" borderId="0" applyNumberFormat="0" applyFill="0" applyBorder="0" applyProtection="0">
      <alignment vertical="top" wrapText="1"/>
    </xf>
    <xf numFmtId="43" fontId="4" fillId="0" borderId="0" applyFont="0" applyFill="0" applyBorder="0" applyAlignment="0" applyProtection="0"/>
    <xf numFmtId="49" fontId="22" fillId="0" borderId="0">
      <alignment horizontal="left" vertical="center"/>
    </xf>
    <xf numFmtId="0" fontId="4" fillId="0" borderId="0"/>
  </cellStyleXfs>
  <cellXfs count="55">
    <xf numFmtId="0" fontId="0" fillId="0" borderId="0" xfId="0" applyFill="1" applyBorder="1" applyAlignment="1">
      <alignment horizontal="left" vertical="top"/>
    </xf>
    <xf numFmtId="0" fontId="2" fillId="0" borderId="0" xfId="1" applyFont="1" applyFill="1" applyBorder="1" applyAlignment="1"/>
    <xf numFmtId="0" fontId="3" fillId="2" borderId="1" xfId="0" applyFont="1" applyFill="1" applyBorder="1" applyAlignment="1">
      <alignment horizontal="center" vertical="top"/>
    </xf>
    <xf numFmtId="0" fontId="3" fillId="2" borderId="1" xfId="2" applyFont="1" applyFill="1" applyBorder="1" applyAlignment="1">
      <alignment horizontal="center" vertical="top"/>
    </xf>
    <xf numFmtId="4" fontId="0" fillId="0" borderId="0" xfId="0" applyNumberFormat="1" applyFill="1" applyBorder="1" applyAlignment="1">
      <alignment horizontal="left" vertical="top"/>
    </xf>
    <xf numFmtId="0" fontId="5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 vertical="top"/>
    </xf>
    <xf numFmtId="164" fontId="0" fillId="0" borderId="0" xfId="0" applyNumberFormat="1" applyFill="1" applyBorder="1" applyAlignment="1">
      <alignment horizontal="left" vertical="top"/>
    </xf>
    <xf numFmtId="0" fontId="10" fillId="2" borderId="1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/>
    </xf>
    <xf numFmtId="0" fontId="10" fillId="2" borderId="1" xfId="0" applyFont="1" applyFill="1" applyBorder="1" applyAlignment="1">
      <alignment horizontal="center" vertical="top"/>
    </xf>
    <xf numFmtId="9" fontId="10" fillId="2" borderId="1" xfId="2" applyNumberFormat="1" applyFont="1" applyFill="1" applyBorder="1" applyAlignment="1">
      <alignment horizontal="center" vertical="top"/>
    </xf>
    <xf numFmtId="0" fontId="10" fillId="2" borderId="1" xfId="2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 wrapText="1"/>
    </xf>
    <xf numFmtId="0" fontId="10" fillId="2" borderId="1" xfId="2" applyFont="1" applyFill="1" applyBorder="1" applyAlignment="1">
      <alignment horizontal="center" vertical="top" wrapText="1"/>
    </xf>
    <xf numFmtId="0" fontId="12" fillId="0" borderId="0" xfId="0" applyFont="1"/>
    <xf numFmtId="0" fontId="13" fillId="0" borderId="0" xfId="0" applyFont="1"/>
    <xf numFmtId="164" fontId="11" fillId="0" borderId="0" xfId="0" applyNumberFormat="1" applyFont="1" applyFill="1" applyBorder="1" applyAlignment="1">
      <alignment horizontal="left" vertical="top"/>
    </xf>
    <xf numFmtId="0" fontId="17" fillId="0" borderId="0" xfId="0" applyFont="1"/>
    <xf numFmtId="164" fontId="11" fillId="0" borderId="0" xfId="0" applyNumberFormat="1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18" fillId="0" borderId="0" xfId="0" applyFont="1"/>
    <xf numFmtId="0" fontId="19" fillId="0" borderId="0" xfId="0" applyFont="1"/>
    <xf numFmtId="164" fontId="20" fillId="0" borderId="0" xfId="0" applyNumberFormat="1" applyFont="1" applyAlignment="1">
      <alignment horizontal="left" vertical="top"/>
    </xf>
    <xf numFmtId="0" fontId="20" fillId="0" borderId="0" xfId="0" applyFont="1" applyAlignment="1">
      <alignment horizontal="left" vertical="top"/>
    </xf>
    <xf numFmtId="4" fontId="6" fillId="3" borderId="1" xfId="0" applyNumberFormat="1" applyFont="1" applyFill="1" applyBorder="1" applyAlignment="1">
      <alignment vertical="top"/>
    </xf>
    <xf numFmtId="0" fontId="6" fillId="3" borderId="1" xfId="0" applyFont="1" applyFill="1" applyBorder="1" applyAlignment="1">
      <alignment vertical="top"/>
    </xf>
    <xf numFmtId="0" fontId="7" fillId="3" borderId="1" xfId="0" applyFont="1" applyFill="1" applyBorder="1" applyAlignment="1">
      <alignment vertical="top"/>
    </xf>
    <xf numFmtId="4" fontId="7" fillId="3" borderId="1" xfId="0" applyNumberFormat="1" applyFont="1" applyFill="1" applyBorder="1" applyAlignment="1">
      <alignment vertical="top"/>
    </xf>
    <xf numFmtId="0" fontId="12" fillId="0" borderId="0" xfId="0" applyFont="1" applyFill="1"/>
    <xf numFmtId="0" fontId="21" fillId="0" borderId="0" xfId="2" applyFont="1" applyFill="1" applyBorder="1"/>
    <xf numFmtId="0" fontId="4" fillId="0" borderId="0" xfId="0" applyFont="1" applyFill="1" applyBorder="1" applyAlignment="1">
      <alignment horizontal="left" vertical="top"/>
    </xf>
    <xf numFmtId="0" fontId="15" fillId="0" borderId="1" xfId="0" applyFont="1" applyFill="1" applyBorder="1" applyAlignment="1">
      <alignment horizontal="left" vertical="top" wrapText="1"/>
    </xf>
    <xf numFmtId="39" fontId="16" fillId="0" borderId="1" xfId="0" applyNumberFormat="1" applyFont="1" applyFill="1" applyBorder="1" applyAlignment="1">
      <alignment vertical="top" wrapText="1"/>
    </xf>
    <xf numFmtId="0" fontId="16" fillId="0" borderId="1" xfId="0" applyFont="1" applyFill="1" applyBorder="1" applyAlignment="1">
      <alignment vertical="top" wrapText="1"/>
    </xf>
    <xf numFmtId="14" fontId="16" fillId="0" borderId="1" xfId="0" applyNumberFormat="1" applyFont="1" applyFill="1" applyBorder="1" applyAlignment="1">
      <alignment horizontal="right" vertical="top" wrapText="1"/>
    </xf>
    <xf numFmtId="0" fontId="15" fillId="0" borderId="1" xfId="0" applyFont="1" applyFill="1" applyBorder="1" applyAlignment="1">
      <alignment vertical="top" wrapText="1"/>
    </xf>
    <xf numFmtId="0" fontId="0" fillId="0" borderId="0" xfId="0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/>
    </xf>
    <xf numFmtId="0" fontId="15" fillId="0" borderId="5" xfId="0" applyFont="1" applyFill="1" applyBorder="1" applyAlignment="1">
      <alignment vertical="top" wrapText="1"/>
    </xf>
    <xf numFmtId="0" fontId="15" fillId="3" borderId="6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top"/>
    </xf>
    <xf numFmtId="0" fontId="23" fillId="0" borderId="0" xfId="0" applyFont="1" applyFill="1" applyBorder="1" applyAlignment="1">
      <alignment horizontal="left" vertical="top"/>
    </xf>
    <xf numFmtId="39" fontId="15" fillId="0" borderId="1" xfId="0" applyNumberFormat="1" applyFont="1" applyFill="1" applyBorder="1" applyAlignment="1">
      <alignment horizontal="right" vertical="top"/>
    </xf>
    <xf numFmtId="4" fontId="16" fillId="0" borderId="1" xfId="0" applyNumberFormat="1" applyFont="1" applyFill="1" applyBorder="1" applyAlignment="1">
      <alignment horizontal="right" vertical="top"/>
    </xf>
    <xf numFmtId="0" fontId="0" fillId="0" borderId="1" xfId="0" applyFill="1" applyBorder="1" applyAlignment="1">
      <alignment horizontal="left" vertical="top"/>
    </xf>
    <xf numFmtId="0" fontId="10" fillId="2" borderId="2" xfId="0" applyFont="1" applyFill="1" applyBorder="1" applyAlignment="1">
      <alignment horizontal="center" vertical="top"/>
    </xf>
    <xf numFmtId="0" fontId="10" fillId="2" borderId="3" xfId="0" applyFont="1" applyFill="1" applyBorder="1" applyAlignment="1">
      <alignment horizontal="center" vertical="top"/>
    </xf>
    <xf numFmtId="0" fontId="10" fillId="2" borderId="4" xfId="0" applyFont="1" applyFill="1" applyBorder="1" applyAlignment="1">
      <alignment horizontal="center" vertical="top"/>
    </xf>
    <xf numFmtId="0" fontId="8" fillId="0" borderId="0" xfId="2" applyFont="1" applyAlignment="1">
      <alignment horizontal="left"/>
    </xf>
    <xf numFmtId="0" fontId="8" fillId="0" borderId="0" xfId="2" applyFont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14" fillId="4" borderId="0" xfId="1" applyFont="1" applyFill="1" applyBorder="1" applyAlignment="1">
      <alignment horizontal="center"/>
    </xf>
  </cellXfs>
  <cellStyles count="7">
    <cellStyle name="BodyStyle" xfId="5"/>
    <cellStyle name="Millares 2" xfId="4"/>
    <cellStyle name="Normal" xfId="0" builtinId="0"/>
    <cellStyle name="Normal 2" xfId="1"/>
    <cellStyle name="Normal 2 2" xfId="3"/>
    <cellStyle name="Normal 3" xfId="2"/>
    <cellStyle name="Normal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0</xdr:row>
      <xdr:rowOff>76199</xdr:rowOff>
    </xdr:from>
    <xdr:to>
      <xdr:col>12</xdr:col>
      <xdr:colOff>38100</xdr:colOff>
      <xdr:row>5</xdr:row>
      <xdr:rowOff>114299</xdr:rowOff>
    </xdr:to>
    <xdr:pic>
      <xdr:nvPicPr>
        <xdr:cNvPr id="5" name="Picture 1" descr="Macintosh SSD:Users:onapi:Desktop:TIMBRADO INSTITUCIONA a color con logo onapi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8550" y="76199"/>
          <a:ext cx="4038600" cy="1343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9"/>
  <sheetViews>
    <sheetView tabSelected="1" topLeftCell="F1" zoomScaleNormal="100" workbookViewId="0">
      <selection activeCell="F34" sqref="F34"/>
    </sheetView>
  </sheetViews>
  <sheetFormatPr baseColWidth="10" defaultRowHeight="12.75" x14ac:dyDescent="0.2"/>
  <cols>
    <col min="1" max="1" width="25" hidden="1" customWidth="1"/>
    <col min="2" max="2" width="14.6640625" customWidth="1"/>
    <col min="3" max="3" width="10.6640625" hidden="1" customWidth="1"/>
    <col min="4" max="4" width="28.83203125" customWidth="1"/>
    <col min="5" max="5" width="56.6640625" customWidth="1"/>
    <col min="6" max="6" width="74" customWidth="1"/>
    <col min="7" max="7" width="21.6640625" customWidth="1"/>
    <col min="8" max="8" width="15.83203125" customWidth="1"/>
    <col min="9" max="9" width="12.5" customWidth="1"/>
    <col min="10" max="10" width="14" customWidth="1"/>
    <col min="11" max="11" width="12" customWidth="1"/>
    <col min="12" max="12" width="16.83203125" customWidth="1"/>
    <col min="13" max="13" width="23.1640625" customWidth="1"/>
    <col min="14" max="14" width="20.83203125" customWidth="1"/>
    <col min="15" max="15" width="22.6640625" customWidth="1"/>
    <col min="16" max="17" width="19.1640625" bestFit="1" customWidth="1"/>
    <col min="18" max="18" width="16.6640625" bestFit="1" customWidth="1"/>
    <col min="19" max="19" width="18" customWidth="1"/>
    <col min="20" max="20" width="43.83203125" customWidth="1"/>
    <col min="21" max="21" width="20.5" customWidth="1"/>
  </cols>
  <sheetData>
    <row r="1" spans="2:24" ht="18" x14ac:dyDescent="0.25">
      <c r="E1" s="1"/>
      <c r="F1" s="1"/>
      <c r="G1" s="1"/>
    </row>
    <row r="2" spans="2:24" ht="17.25" customHeight="1" x14ac:dyDescent="0.25">
      <c r="E2" s="1"/>
      <c r="F2" s="1"/>
      <c r="G2" s="1"/>
    </row>
    <row r="4" spans="2:24" ht="17.25" customHeight="1" x14ac:dyDescent="0.65">
      <c r="E4" s="51" t="s">
        <v>15</v>
      </c>
      <c r="F4" s="51"/>
      <c r="G4" s="51"/>
      <c r="H4" s="51"/>
      <c r="I4" s="51"/>
      <c r="J4" s="51"/>
      <c r="K4" s="51"/>
      <c r="L4" s="51"/>
    </row>
    <row r="5" spans="2:24" ht="37.5" x14ac:dyDescent="0.65"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</row>
    <row r="6" spans="2:24" ht="25.5" customHeight="1" x14ac:dyDescent="0.25">
      <c r="D6" s="53" t="s">
        <v>8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</row>
    <row r="7" spans="2:24" ht="15" x14ac:dyDescent="0.25">
      <c r="D7" s="54" t="s">
        <v>29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</row>
    <row r="9" spans="2:24" ht="16.5" x14ac:dyDescent="0.2">
      <c r="D9" s="2"/>
      <c r="E9" s="2"/>
      <c r="F9" s="2"/>
      <c r="G9" s="2"/>
      <c r="H9" s="48" t="s">
        <v>14</v>
      </c>
      <c r="I9" s="49"/>
      <c r="J9" s="49"/>
      <c r="K9" s="49"/>
      <c r="L9" s="49"/>
      <c r="M9" s="50"/>
      <c r="N9" s="3"/>
      <c r="O9" s="3"/>
      <c r="P9" s="2"/>
      <c r="Q9" s="2"/>
      <c r="R9" s="2"/>
      <c r="S9" s="2"/>
      <c r="T9" s="2"/>
      <c r="U9" s="2"/>
    </row>
    <row r="10" spans="2:24" s="10" customFormat="1" ht="33" x14ac:dyDescent="0.2">
      <c r="D10" s="9" t="s">
        <v>13</v>
      </c>
      <c r="E10" s="11" t="s">
        <v>12</v>
      </c>
      <c r="F10" s="11" t="s">
        <v>11</v>
      </c>
      <c r="G10" s="9" t="s">
        <v>22</v>
      </c>
      <c r="H10" s="12">
        <v>0.05</v>
      </c>
      <c r="I10" s="12">
        <v>0.1</v>
      </c>
      <c r="J10" s="12">
        <v>0.18</v>
      </c>
      <c r="K10" s="12">
        <v>0.27</v>
      </c>
      <c r="L10" s="15" t="s">
        <v>10</v>
      </c>
      <c r="M10" s="13" t="s">
        <v>9</v>
      </c>
      <c r="N10" s="15" t="s">
        <v>7</v>
      </c>
      <c r="O10" s="15" t="s">
        <v>0</v>
      </c>
      <c r="P10" s="14" t="s">
        <v>1</v>
      </c>
      <c r="Q10" s="14" t="s">
        <v>2</v>
      </c>
      <c r="R10" s="14" t="s">
        <v>3</v>
      </c>
      <c r="S10" s="14" t="s">
        <v>6</v>
      </c>
      <c r="T10" s="14" t="s">
        <v>4</v>
      </c>
      <c r="U10" s="14" t="s">
        <v>23</v>
      </c>
    </row>
    <row r="11" spans="2:24" ht="42" customHeight="1" x14ac:dyDescent="0.2">
      <c r="B11" s="39"/>
      <c r="C11" s="38"/>
      <c r="D11" s="33" t="s">
        <v>30</v>
      </c>
      <c r="E11" s="35" t="s">
        <v>26</v>
      </c>
      <c r="F11" s="37" t="s">
        <v>27</v>
      </c>
      <c r="G11" s="34">
        <v>170584.8</v>
      </c>
      <c r="H11" s="34">
        <v>7548</v>
      </c>
      <c r="I11" s="34"/>
      <c r="J11" s="34"/>
      <c r="K11" s="34"/>
      <c r="L11" s="34"/>
      <c r="M11" s="45">
        <f>+G11+H11+I11+J11+K11+L11</f>
        <v>178132.8</v>
      </c>
      <c r="N11" s="36">
        <v>44427</v>
      </c>
      <c r="O11" s="36">
        <v>44458</v>
      </c>
      <c r="P11" s="46"/>
      <c r="Q11" s="46"/>
      <c r="R11" s="46">
        <f>G11</f>
        <v>170584.8</v>
      </c>
      <c r="S11" s="34"/>
      <c r="T11" s="33"/>
      <c r="U11" s="37" t="s">
        <v>24</v>
      </c>
      <c r="V11" s="4"/>
      <c r="W11" s="4"/>
      <c r="X11" s="4"/>
    </row>
    <row r="12" spans="2:24" ht="47.25" customHeight="1" x14ac:dyDescent="0.2">
      <c r="B12" s="32"/>
      <c r="C12" s="38"/>
      <c r="D12" s="33" t="s">
        <v>31</v>
      </c>
      <c r="E12" s="35" t="s">
        <v>26</v>
      </c>
      <c r="F12" s="37" t="s">
        <v>43</v>
      </c>
      <c r="G12" s="34">
        <v>106413.48</v>
      </c>
      <c r="H12" s="34">
        <v>4708.5600000000004</v>
      </c>
      <c r="I12" s="34"/>
      <c r="J12" s="34"/>
      <c r="K12" s="34"/>
      <c r="L12" s="34"/>
      <c r="M12" s="45">
        <f t="shared" ref="M12:M23" si="0">+G12+H12+I12+J12+K12+L12</f>
        <v>111122.04</v>
      </c>
      <c r="N12" s="36">
        <v>44447</v>
      </c>
      <c r="O12" s="36">
        <v>44477</v>
      </c>
      <c r="P12" s="46">
        <f>G12</f>
        <v>106413.48</v>
      </c>
      <c r="Q12" s="47"/>
      <c r="R12" s="46"/>
      <c r="S12" s="34"/>
      <c r="T12" s="33"/>
      <c r="U12" s="37" t="s">
        <v>24</v>
      </c>
      <c r="V12" s="4"/>
      <c r="W12" s="4"/>
      <c r="X12" s="4"/>
    </row>
    <row r="13" spans="2:24" ht="42" customHeight="1" x14ac:dyDescent="0.2">
      <c r="B13" s="39"/>
      <c r="C13" s="38"/>
      <c r="D13" s="33" t="s">
        <v>32</v>
      </c>
      <c r="E13" s="35" t="s">
        <v>44</v>
      </c>
      <c r="F13" s="37" t="s">
        <v>58</v>
      </c>
      <c r="G13" s="34">
        <v>58127.199999999997</v>
      </c>
      <c r="H13" s="34">
        <v>2572</v>
      </c>
      <c r="I13" s="34"/>
      <c r="J13" s="34"/>
      <c r="K13" s="34"/>
      <c r="L13" s="34"/>
      <c r="M13" s="45">
        <f t="shared" si="0"/>
        <v>60699.199999999997</v>
      </c>
      <c r="N13" s="36">
        <v>44454</v>
      </c>
      <c r="O13" s="36">
        <v>44484</v>
      </c>
      <c r="P13" s="46">
        <f>G13</f>
        <v>58127.199999999997</v>
      </c>
      <c r="Q13" s="47"/>
      <c r="R13" s="46"/>
      <c r="S13" s="34"/>
      <c r="T13" s="33"/>
      <c r="U13" s="37" t="s">
        <v>24</v>
      </c>
      <c r="V13" s="4"/>
      <c r="W13" s="4"/>
      <c r="X13" s="4"/>
    </row>
    <row r="14" spans="2:24" ht="42" customHeight="1" x14ac:dyDescent="0.2">
      <c r="B14" s="39"/>
      <c r="C14" s="38"/>
      <c r="D14" s="33" t="s">
        <v>45</v>
      </c>
      <c r="E14" s="35" t="s">
        <v>46</v>
      </c>
      <c r="F14" s="37" t="s">
        <v>47</v>
      </c>
      <c r="G14" s="34">
        <v>29416.720000000001</v>
      </c>
      <c r="H14" s="34">
        <v>1301.6300000000001</v>
      </c>
      <c r="I14" s="34"/>
      <c r="J14" s="34"/>
      <c r="K14" s="34"/>
      <c r="L14" s="34"/>
      <c r="M14" s="45">
        <f t="shared" si="0"/>
        <v>30718.350000000002</v>
      </c>
      <c r="N14" s="36">
        <v>44425</v>
      </c>
      <c r="O14" s="36">
        <v>44450</v>
      </c>
      <c r="P14" s="46"/>
      <c r="Q14" s="46"/>
      <c r="R14" s="46">
        <f>G14</f>
        <v>29416.720000000001</v>
      </c>
      <c r="S14" s="34"/>
      <c r="T14" s="33"/>
      <c r="U14" s="37" t="s">
        <v>24</v>
      </c>
      <c r="V14" s="4"/>
      <c r="W14" s="4"/>
      <c r="X14" s="4"/>
    </row>
    <row r="15" spans="2:24" ht="42" customHeight="1" x14ac:dyDescent="0.2">
      <c r="B15" s="39"/>
      <c r="C15" s="38"/>
      <c r="D15" s="33" t="s">
        <v>33</v>
      </c>
      <c r="E15" s="35" t="s">
        <v>34</v>
      </c>
      <c r="F15" s="37" t="s">
        <v>48</v>
      </c>
      <c r="G15" s="34">
        <v>11400</v>
      </c>
      <c r="H15" s="34">
        <v>600</v>
      </c>
      <c r="I15" s="34"/>
      <c r="J15" s="34">
        <v>2160</v>
      </c>
      <c r="K15" s="34"/>
      <c r="L15" s="34"/>
      <c r="M15" s="45">
        <f t="shared" si="0"/>
        <v>14160</v>
      </c>
      <c r="N15" s="36">
        <v>44449</v>
      </c>
      <c r="O15" s="36">
        <v>44479</v>
      </c>
      <c r="P15" s="46">
        <f>G15</f>
        <v>11400</v>
      </c>
      <c r="R15" s="46"/>
      <c r="S15" s="34"/>
      <c r="T15" s="33"/>
      <c r="U15" s="37" t="s">
        <v>24</v>
      </c>
      <c r="V15" s="4"/>
      <c r="W15" s="4"/>
      <c r="X15" s="4"/>
    </row>
    <row r="16" spans="2:24" ht="42" customHeight="1" x14ac:dyDescent="0.2">
      <c r="B16" s="39"/>
      <c r="C16" s="38"/>
      <c r="D16" s="33" t="s">
        <v>35</v>
      </c>
      <c r="E16" s="35" t="s">
        <v>25</v>
      </c>
      <c r="F16" s="37" t="s">
        <v>49</v>
      </c>
      <c r="G16" s="34">
        <v>20657.97</v>
      </c>
      <c r="H16" s="34">
        <v>947.62</v>
      </c>
      <c r="I16" s="34"/>
      <c r="J16" s="34"/>
      <c r="K16" s="34"/>
      <c r="L16" s="34"/>
      <c r="M16" s="45">
        <f t="shared" si="0"/>
        <v>21605.59</v>
      </c>
      <c r="N16" s="36">
        <v>44431</v>
      </c>
      <c r="O16" s="36">
        <v>44462</v>
      </c>
      <c r="P16" s="46"/>
      <c r="Q16" s="46"/>
      <c r="R16" s="46">
        <f>G16</f>
        <v>20657.97</v>
      </c>
      <c r="S16" s="34"/>
      <c r="T16" s="33"/>
      <c r="U16" s="37" t="s">
        <v>24</v>
      </c>
      <c r="V16" s="4"/>
      <c r="W16" s="4"/>
      <c r="X16" s="4"/>
    </row>
    <row r="17" spans="2:24" ht="42" customHeight="1" x14ac:dyDescent="0.2">
      <c r="B17" s="39"/>
      <c r="C17" s="38"/>
      <c r="D17" s="33" t="s">
        <v>36</v>
      </c>
      <c r="E17" s="35" t="s">
        <v>28</v>
      </c>
      <c r="F17" s="37" t="s">
        <v>50</v>
      </c>
      <c r="G17" s="34">
        <v>92771.6</v>
      </c>
      <c r="H17" s="34">
        <v>4178</v>
      </c>
      <c r="I17" s="34"/>
      <c r="J17" s="34"/>
      <c r="K17" s="34"/>
      <c r="L17" s="34"/>
      <c r="M17" s="45">
        <f t="shared" si="0"/>
        <v>96949.6</v>
      </c>
      <c r="N17" s="36">
        <v>44434</v>
      </c>
      <c r="O17" s="36">
        <v>44459</v>
      </c>
      <c r="P17" s="46"/>
      <c r="Q17" s="46"/>
      <c r="R17" s="46">
        <f t="shared" ref="R17:R23" si="1">G17</f>
        <v>92771.6</v>
      </c>
      <c r="S17" s="34"/>
      <c r="T17" s="33"/>
      <c r="U17" s="37" t="s">
        <v>24</v>
      </c>
      <c r="V17" s="4"/>
      <c r="W17" s="4"/>
      <c r="X17" s="4"/>
    </row>
    <row r="18" spans="2:24" ht="42" customHeight="1" x14ac:dyDescent="0.2">
      <c r="B18" s="39"/>
      <c r="C18" s="38"/>
      <c r="D18" s="33" t="s">
        <v>37</v>
      </c>
      <c r="E18" s="35" t="s">
        <v>28</v>
      </c>
      <c r="F18" s="37" t="s">
        <v>51</v>
      </c>
      <c r="G18" s="34">
        <v>6599.2</v>
      </c>
      <c r="H18" s="34">
        <v>292</v>
      </c>
      <c r="I18" s="34"/>
      <c r="J18" s="34"/>
      <c r="K18" s="34"/>
      <c r="L18" s="34"/>
      <c r="M18" s="45">
        <f t="shared" si="0"/>
        <v>6891.2</v>
      </c>
      <c r="N18" s="36">
        <v>44452</v>
      </c>
      <c r="O18" s="36">
        <v>44482</v>
      </c>
      <c r="P18" s="46"/>
      <c r="Q18" s="46">
        <f>G18</f>
        <v>6599.2</v>
      </c>
      <c r="R18" s="46"/>
      <c r="S18" s="34"/>
      <c r="T18" s="33"/>
      <c r="U18" s="37" t="s">
        <v>24</v>
      </c>
      <c r="V18" s="4"/>
      <c r="W18" s="4"/>
      <c r="X18" s="4"/>
    </row>
    <row r="19" spans="2:24" ht="42" customHeight="1" x14ac:dyDescent="0.2">
      <c r="B19" s="39"/>
      <c r="C19" s="38"/>
      <c r="D19" s="33" t="s">
        <v>38</v>
      </c>
      <c r="E19" s="35" t="s">
        <v>52</v>
      </c>
      <c r="F19" s="37" t="s">
        <v>53</v>
      </c>
      <c r="G19" s="34">
        <v>551000</v>
      </c>
      <c r="H19" s="34">
        <v>29000</v>
      </c>
      <c r="I19" s="34"/>
      <c r="J19" s="34"/>
      <c r="K19" s="34"/>
      <c r="L19" s="34"/>
      <c r="M19" s="45">
        <f t="shared" si="0"/>
        <v>580000</v>
      </c>
      <c r="N19" s="36">
        <v>44439</v>
      </c>
      <c r="O19" s="36">
        <v>44469</v>
      </c>
      <c r="P19" s="46"/>
      <c r="Q19" s="46"/>
      <c r="R19" s="46">
        <f t="shared" si="1"/>
        <v>551000</v>
      </c>
      <c r="S19" s="34"/>
      <c r="T19" s="33"/>
      <c r="U19" s="37" t="s">
        <v>24</v>
      </c>
      <c r="V19" s="4"/>
      <c r="W19" s="4"/>
      <c r="X19" s="4"/>
    </row>
    <row r="20" spans="2:24" ht="42" customHeight="1" x14ac:dyDescent="0.2">
      <c r="B20" s="39"/>
      <c r="C20" s="38"/>
      <c r="D20" s="33" t="s">
        <v>39</v>
      </c>
      <c r="E20" s="35" t="s">
        <v>52</v>
      </c>
      <c r="F20" s="37" t="s">
        <v>54</v>
      </c>
      <c r="G20" s="34">
        <v>551000</v>
      </c>
      <c r="H20" s="34">
        <v>29000</v>
      </c>
      <c r="I20" s="34"/>
      <c r="J20" s="34"/>
      <c r="K20" s="34"/>
      <c r="L20" s="34"/>
      <c r="M20" s="45">
        <f t="shared" si="0"/>
        <v>580000</v>
      </c>
      <c r="N20" s="36">
        <v>44454</v>
      </c>
      <c r="O20" s="36">
        <v>44484</v>
      </c>
      <c r="P20" s="46">
        <f>G20</f>
        <v>551000</v>
      </c>
      <c r="R20" s="46"/>
      <c r="S20" s="34"/>
      <c r="T20" s="33"/>
      <c r="U20" s="37" t="s">
        <v>24</v>
      </c>
      <c r="V20" s="4"/>
      <c r="W20" s="4"/>
      <c r="X20" s="4"/>
    </row>
    <row r="21" spans="2:24" ht="49.5" customHeight="1" x14ac:dyDescent="0.2">
      <c r="B21" s="39"/>
      <c r="C21" s="38"/>
      <c r="D21" s="33" t="s">
        <v>40</v>
      </c>
      <c r="E21" s="35" t="s">
        <v>55</v>
      </c>
      <c r="F21" s="37" t="s">
        <v>59</v>
      </c>
      <c r="G21" s="34">
        <v>6391.56</v>
      </c>
      <c r="H21" s="34">
        <v>271.75</v>
      </c>
      <c r="I21" s="34"/>
      <c r="J21" s="34">
        <v>293.49</v>
      </c>
      <c r="K21" s="34"/>
      <c r="L21" s="34"/>
      <c r="M21" s="45">
        <f t="shared" si="0"/>
        <v>6956.8</v>
      </c>
      <c r="N21" s="36">
        <v>44418</v>
      </c>
      <c r="O21" s="36">
        <v>44449</v>
      </c>
      <c r="P21" s="46"/>
      <c r="Q21" s="46"/>
      <c r="R21" s="46">
        <f t="shared" si="1"/>
        <v>6391.56</v>
      </c>
      <c r="S21" s="34"/>
      <c r="T21" s="33"/>
      <c r="U21" s="37" t="s">
        <v>24</v>
      </c>
      <c r="V21" s="4"/>
      <c r="W21" s="4"/>
      <c r="X21" s="4"/>
    </row>
    <row r="22" spans="2:24" ht="49.5" customHeight="1" x14ac:dyDescent="0.2">
      <c r="B22" s="39"/>
      <c r="C22" s="38"/>
      <c r="D22" s="33" t="s">
        <v>41</v>
      </c>
      <c r="E22" s="35" t="s">
        <v>55</v>
      </c>
      <c r="F22" s="37" t="s">
        <v>59</v>
      </c>
      <c r="G22" s="34">
        <v>11636.52</v>
      </c>
      <c r="H22" s="34">
        <v>494.75</v>
      </c>
      <c r="I22" s="34"/>
      <c r="J22" s="34">
        <v>534.33000000000004</v>
      </c>
      <c r="K22" s="34"/>
      <c r="L22" s="34"/>
      <c r="M22" s="45">
        <f t="shared" si="0"/>
        <v>12665.6</v>
      </c>
      <c r="N22" s="36">
        <v>44426</v>
      </c>
      <c r="O22" s="36">
        <v>44457</v>
      </c>
      <c r="P22" s="46"/>
      <c r="Q22" s="46"/>
      <c r="R22" s="46">
        <f t="shared" si="1"/>
        <v>11636.52</v>
      </c>
      <c r="S22" s="34"/>
      <c r="T22" s="33"/>
      <c r="U22" s="37" t="s">
        <v>24</v>
      </c>
      <c r="V22" s="4"/>
      <c r="W22" s="4"/>
      <c r="X22" s="4"/>
    </row>
    <row r="23" spans="2:24" ht="47.25" customHeight="1" x14ac:dyDescent="0.2">
      <c r="B23" s="39"/>
      <c r="C23" s="38"/>
      <c r="D23" s="33" t="s">
        <v>42</v>
      </c>
      <c r="E23" s="35" t="s">
        <v>56</v>
      </c>
      <c r="F23" s="37" t="s">
        <v>57</v>
      </c>
      <c r="G23" s="34">
        <v>19054.78</v>
      </c>
      <c r="H23" s="34">
        <v>843.14</v>
      </c>
      <c r="I23" s="34"/>
      <c r="J23" s="34"/>
      <c r="K23" s="34"/>
      <c r="L23" s="34"/>
      <c r="M23" s="45">
        <f t="shared" si="0"/>
        <v>19897.919999999998</v>
      </c>
      <c r="N23" s="36">
        <v>44432</v>
      </c>
      <c r="O23" s="36">
        <v>44463</v>
      </c>
      <c r="P23" s="46"/>
      <c r="Q23" s="46"/>
      <c r="R23" s="46">
        <f t="shared" si="1"/>
        <v>19054.78</v>
      </c>
      <c r="S23" s="34"/>
      <c r="T23" s="33"/>
      <c r="U23" s="37" t="s">
        <v>24</v>
      </c>
      <c r="V23" s="4"/>
      <c r="W23" s="4"/>
      <c r="X23" s="4"/>
    </row>
    <row r="24" spans="2:24" ht="47.25" customHeight="1" x14ac:dyDescent="0.2">
      <c r="D24" s="5"/>
      <c r="E24" s="6" t="s">
        <v>5</v>
      </c>
      <c r="F24" s="7"/>
      <c r="G24" s="26">
        <f t="shared" ref="G24:M24" si="2">SUM(G11:G23)</f>
        <v>1635053.83</v>
      </c>
      <c r="H24" s="26">
        <f t="shared" si="2"/>
        <v>81757.45</v>
      </c>
      <c r="I24" s="26">
        <f t="shared" si="2"/>
        <v>0</v>
      </c>
      <c r="J24" s="26">
        <f t="shared" si="2"/>
        <v>2987.8199999999997</v>
      </c>
      <c r="K24" s="26">
        <f t="shared" si="2"/>
        <v>0</v>
      </c>
      <c r="L24" s="26">
        <f t="shared" si="2"/>
        <v>0</v>
      </c>
      <c r="M24" s="26">
        <f t="shared" si="2"/>
        <v>1719799.1</v>
      </c>
      <c r="N24" s="27"/>
      <c r="O24" s="28"/>
      <c r="P24" s="29">
        <f>SUM(P11:P23)</f>
        <v>726940.67999999993</v>
      </c>
      <c r="Q24" s="29">
        <f>SUM(Q11:Q23)</f>
        <v>6599.2</v>
      </c>
      <c r="R24" s="29">
        <f>SUM(R11:R23)</f>
        <v>901513.95000000007</v>
      </c>
      <c r="S24" s="29">
        <f>SUM(S11:S23)</f>
        <v>0</v>
      </c>
      <c r="T24" s="7"/>
      <c r="U24" s="41"/>
    </row>
    <row r="25" spans="2:24" ht="15" hidden="1" x14ac:dyDescent="0.2">
      <c r="H25" s="8"/>
      <c r="I25" s="8"/>
      <c r="J25" s="8"/>
      <c r="K25" s="8"/>
      <c r="L25" s="8"/>
      <c r="Q25" s="4">
        <f>+P24+Q24+R24+S24</f>
        <v>1635053.83</v>
      </c>
      <c r="U25" s="37" t="s">
        <v>24</v>
      </c>
    </row>
    <row r="26" spans="2:24" ht="15" hidden="1" x14ac:dyDescent="0.2">
      <c r="H26" s="8"/>
      <c r="I26" s="8"/>
      <c r="J26" s="8"/>
      <c r="K26" s="8"/>
      <c r="L26" s="8"/>
      <c r="Q26" s="4">
        <f>+G24-Q25</f>
        <v>0</v>
      </c>
      <c r="U26" s="37" t="s">
        <v>24</v>
      </c>
    </row>
    <row r="27" spans="2:24" ht="15" hidden="1" x14ac:dyDescent="0.2">
      <c r="H27" s="8"/>
      <c r="I27" s="8"/>
      <c r="J27" s="8"/>
      <c r="K27" s="8"/>
      <c r="L27" s="8"/>
      <c r="U27" s="40" t="s">
        <v>24</v>
      </c>
    </row>
    <row r="28" spans="2:24" ht="15" x14ac:dyDescent="0.2">
      <c r="G28" s="4"/>
      <c r="H28" s="8"/>
      <c r="I28" s="8"/>
      <c r="J28" s="8"/>
      <c r="K28" s="8"/>
      <c r="L28" s="8"/>
      <c r="P28" s="4"/>
      <c r="S28" s="4"/>
      <c r="U28" s="42"/>
    </row>
    <row r="29" spans="2:24" s="10" customFormat="1" ht="16.5" x14ac:dyDescent="0.25">
      <c r="D29" s="31"/>
      <c r="E29" s="16"/>
      <c r="F29" s="17"/>
      <c r="G29" s="16"/>
      <c r="H29" s="16"/>
      <c r="I29" s="17"/>
      <c r="J29" s="18"/>
      <c r="K29" s="18"/>
      <c r="L29" s="18"/>
      <c r="S29" s="16"/>
      <c r="T29" s="16"/>
      <c r="U29" s="42"/>
    </row>
    <row r="30" spans="2:24" s="10" customFormat="1" ht="16.5" x14ac:dyDescent="0.25">
      <c r="D30" s="31"/>
      <c r="E30" s="16"/>
      <c r="F30" s="17"/>
      <c r="G30" s="16"/>
      <c r="H30" s="16"/>
      <c r="I30" s="17"/>
      <c r="J30" s="18"/>
      <c r="K30" s="18"/>
      <c r="L30" s="18"/>
      <c r="S30" s="16"/>
      <c r="T30" s="16"/>
      <c r="U30" s="42"/>
    </row>
    <row r="31" spans="2:24" s="10" customFormat="1" ht="16.5" x14ac:dyDescent="0.25">
      <c r="D31" s="31"/>
      <c r="E31" s="16"/>
      <c r="F31" s="17"/>
      <c r="G31" s="16"/>
      <c r="H31" s="16"/>
      <c r="I31" s="17"/>
      <c r="J31" s="18"/>
      <c r="K31" s="18"/>
      <c r="L31" s="18"/>
      <c r="S31" s="16"/>
      <c r="T31" s="16"/>
      <c r="U31" s="42"/>
    </row>
    <row r="32" spans="2:24" s="10" customFormat="1" ht="16.5" x14ac:dyDescent="0.25">
      <c r="D32" s="43"/>
      <c r="E32" s="16"/>
      <c r="F32" s="17"/>
      <c r="G32" s="16"/>
      <c r="H32" s="16"/>
      <c r="I32" s="17"/>
      <c r="J32" s="18"/>
      <c r="K32" s="18"/>
      <c r="L32" s="18"/>
      <c r="S32" s="16"/>
      <c r="T32" s="16"/>
      <c r="U32" s="42"/>
    </row>
    <row r="33" spans="4:21" s="10" customFormat="1" ht="16.5" x14ac:dyDescent="0.25">
      <c r="D33" s="44"/>
      <c r="E33" s="16"/>
      <c r="F33" s="17"/>
      <c r="G33" s="16"/>
      <c r="H33" s="16"/>
      <c r="I33" s="17"/>
      <c r="J33" s="18"/>
      <c r="K33" s="18"/>
      <c r="L33" s="18"/>
      <c r="S33" s="16"/>
      <c r="T33" s="16"/>
      <c r="U33" s="42"/>
    </row>
    <row r="34" spans="4:21" s="10" customFormat="1" ht="16.5" x14ac:dyDescent="0.25">
      <c r="D34" s="44"/>
      <c r="E34" s="16"/>
      <c r="F34" s="17"/>
      <c r="G34" s="16"/>
      <c r="H34" s="16"/>
      <c r="I34" s="17"/>
      <c r="J34" s="18"/>
      <c r="K34" s="18"/>
      <c r="L34" s="18"/>
      <c r="S34" s="16"/>
      <c r="T34" s="16"/>
      <c r="U34" s="42"/>
    </row>
    <row r="35" spans="4:21" s="10" customFormat="1" ht="16.5" x14ac:dyDescent="0.25">
      <c r="D35" s="44"/>
      <c r="E35" s="30"/>
      <c r="F35" s="17"/>
      <c r="G35" s="16"/>
      <c r="H35" s="16"/>
      <c r="I35" s="17"/>
      <c r="J35" s="18"/>
      <c r="K35" s="18"/>
      <c r="L35" s="18"/>
      <c r="S35" s="16"/>
      <c r="T35" s="16"/>
      <c r="U35" s="42"/>
    </row>
    <row r="36" spans="4:21" s="10" customFormat="1" ht="16.5" x14ac:dyDescent="0.25">
      <c r="D36" s="44"/>
      <c r="E36" s="30"/>
      <c r="F36" s="17"/>
      <c r="G36" s="16"/>
      <c r="H36" s="16"/>
      <c r="I36" s="17"/>
      <c r="J36" s="18"/>
      <c r="K36" s="18"/>
      <c r="L36" s="18"/>
      <c r="S36" s="16"/>
      <c r="T36" s="16"/>
      <c r="U36" s="42"/>
    </row>
    <row r="37" spans="4:21" ht="18" x14ac:dyDescent="0.25">
      <c r="D37" s="19" t="s">
        <v>16</v>
      </c>
      <c r="E37" s="16"/>
      <c r="F37" s="17"/>
      <c r="G37" s="16"/>
      <c r="H37" s="16"/>
      <c r="I37" s="16"/>
      <c r="J37" s="20"/>
      <c r="K37" s="20"/>
      <c r="L37" s="20"/>
      <c r="M37" s="21"/>
      <c r="N37" s="21"/>
      <c r="O37" s="21"/>
      <c r="P37" s="21"/>
      <c r="Q37" s="21"/>
      <c r="R37" s="21"/>
      <c r="S37" s="19" t="s">
        <v>17</v>
      </c>
      <c r="T37" s="16"/>
      <c r="U37" s="42"/>
    </row>
    <row r="38" spans="4:21" ht="16.5" x14ac:dyDescent="0.25">
      <c r="D38" s="22" t="s">
        <v>18</v>
      </c>
      <c r="E38" s="22"/>
      <c r="F38" s="23"/>
      <c r="G38" s="22"/>
      <c r="H38" s="22"/>
      <c r="I38" s="23"/>
      <c r="J38" s="24"/>
      <c r="K38" s="24"/>
      <c r="L38" s="24"/>
      <c r="M38" s="25"/>
      <c r="N38" s="25"/>
      <c r="O38" s="25"/>
      <c r="P38" s="25"/>
      <c r="Q38" s="25"/>
      <c r="R38" s="25"/>
      <c r="S38" s="22" t="s">
        <v>19</v>
      </c>
      <c r="T38" s="22"/>
      <c r="U38" s="42"/>
    </row>
    <row r="39" spans="4:21" ht="16.5" x14ac:dyDescent="0.25">
      <c r="D39" s="22" t="s">
        <v>20</v>
      </c>
      <c r="E39" s="22"/>
      <c r="F39" s="23"/>
      <c r="G39" s="22"/>
      <c r="H39" s="22"/>
      <c r="I39" s="23"/>
      <c r="J39" s="24"/>
      <c r="K39" s="24"/>
      <c r="L39" s="24"/>
      <c r="M39" s="25"/>
      <c r="N39" s="25"/>
      <c r="O39" s="25"/>
      <c r="P39" s="25"/>
      <c r="Q39" s="25"/>
      <c r="R39" s="25"/>
      <c r="S39" s="22" t="s">
        <v>21</v>
      </c>
      <c r="T39" s="22"/>
      <c r="U39" s="42"/>
    </row>
    <row r="40" spans="4:21" ht="15" x14ac:dyDescent="0.2">
      <c r="H40" s="8"/>
      <c r="I40" s="8"/>
      <c r="J40" s="8"/>
      <c r="K40" s="8"/>
      <c r="L40" s="8"/>
      <c r="U40" s="42"/>
    </row>
    <row r="41" spans="4:21" ht="15" x14ac:dyDescent="0.2">
      <c r="H41" s="8"/>
      <c r="I41" s="8"/>
      <c r="J41" s="8"/>
      <c r="K41" s="8"/>
      <c r="L41" s="8"/>
      <c r="U41" s="42"/>
    </row>
    <row r="42" spans="4:21" ht="15" x14ac:dyDescent="0.2">
      <c r="U42" s="42"/>
    </row>
    <row r="43" spans="4:21" ht="15" x14ac:dyDescent="0.2">
      <c r="U43" s="42"/>
    </row>
    <row r="44" spans="4:21" ht="15" x14ac:dyDescent="0.2">
      <c r="U44" s="42"/>
    </row>
    <row r="45" spans="4:21" ht="15" x14ac:dyDescent="0.2">
      <c r="U45" s="42"/>
    </row>
    <row r="46" spans="4:21" ht="15" x14ac:dyDescent="0.2">
      <c r="U46" s="42"/>
    </row>
    <row r="47" spans="4:21" ht="15" x14ac:dyDescent="0.2">
      <c r="U47" s="42"/>
    </row>
    <row r="48" spans="4:21" ht="15" x14ac:dyDescent="0.2">
      <c r="U48" s="42"/>
    </row>
    <row r="49" spans="21:21" ht="15" x14ac:dyDescent="0.2">
      <c r="U49" s="42"/>
    </row>
  </sheetData>
  <sortState ref="A11:X22">
    <sortCondition ref="E11:E22"/>
  </sortState>
  <mergeCells count="5">
    <mergeCell ref="H9:M9"/>
    <mergeCell ref="E4:L4"/>
    <mergeCell ref="D5:T5"/>
    <mergeCell ref="D6:T6"/>
    <mergeCell ref="D7:T7"/>
  </mergeCells>
  <pageMargins left="0.70866141732283472" right="0.70866141732283472" top="0.74803149606299213" bottom="0.74803149606299213" header="0.31496062992125984" footer="0.31496062992125984"/>
  <pageSetup paperSize="5" scale="38" orientation="landscape" r:id="rId1"/>
  <rowBreaks count="1" manualBreakCount="1">
    <brk id="31" max="20" man="1"/>
  </rowBreaks>
  <colBreaks count="1" manualBreakCount="1">
    <brk id="2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30092021</vt:lpstr>
      <vt:lpstr>'30092021'!Área_de_impresión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PM Aged TB - Options - Detail</dc:title>
  <dc:creator>instalador</dc:creator>
  <cp:lastModifiedBy>Australia Pepin C.</cp:lastModifiedBy>
  <cp:lastPrinted>2021-10-11T16:53:35Z</cp:lastPrinted>
  <dcterms:created xsi:type="dcterms:W3CDTF">2018-10-25T10:48:31Z</dcterms:created>
  <dcterms:modified xsi:type="dcterms:W3CDTF">2021-11-09T18:14:05Z</dcterms:modified>
</cp:coreProperties>
</file>