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480" windowHeight="997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38" i="1" l="1"/>
  <c r="F18" i="1" l="1"/>
  <c r="I17" i="1"/>
  <c r="I18" i="1" s="1"/>
  <c r="I16" i="1"/>
  <c r="I11" i="2" l="1"/>
  <c r="H11" i="2"/>
  <c r="G11" i="2"/>
  <c r="F11" i="2"/>
  <c r="E11" i="2"/>
  <c r="D11" i="2"/>
  <c r="J10" i="2"/>
  <c r="J9" i="2"/>
  <c r="J11" i="2" s="1"/>
  <c r="H18" i="1" l="1"/>
  <c r="G18" i="1"/>
  <c r="E18" i="1"/>
  <c r="D18" i="1"/>
  <c r="C18" i="1"/>
  <c r="I15" i="1"/>
  <c r="J36" i="1" l="1"/>
  <c r="I27" i="1" s="1"/>
  <c r="H27" i="1"/>
  <c r="H28" i="1"/>
  <c r="H29" i="1"/>
  <c r="H30" i="1"/>
  <c r="G27" i="1"/>
  <c r="G28" i="1"/>
  <c r="G29" i="1"/>
  <c r="G30" i="1"/>
  <c r="F27" i="1"/>
  <c r="F28" i="1"/>
  <c r="F29" i="1"/>
  <c r="F30" i="1"/>
  <c r="C27" i="1"/>
  <c r="D27" i="1"/>
  <c r="E27" i="1"/>
  <c r="E28" i="1"/>
  <c r="E29" i="1"/>
  <c r="E30" i="1"/>
  <c r="D28" i="1"/>
  <c r="D29" i="1"/>
  <c r="D30" i="1"/>
  <c r="C28" i="1"/>
  <c r="C29" i="1"/>
  <c r="C30" i="1"/>
  <c r="I14" i="1"/>
  <c r="I40" i="1"/>
  <c r="H40" i="1"/>
  <c r="J37" i="1"/>
  <c r="I28" i="1" s="1"/>
  <c r="I29" i="1"/>
  <c r="I30" i="1"/>
  <c r="E31" i="1" l="1"/>
  <c r="D31" i="1"/>
  <c r="C31" i="1"/>
  <c r="F31" i="1"/>
  <c r="G31" i="1"/>
  <c r="I31" i="1"/>
  <c r="H31" i="1"/>
  <c r="J40" i="1"/>
  <c r="J29" i="1"/>
  <c r="J28" i="1"/>
  <c r="J30" i="1"/>
  <c r="J27" i="1"/>
  <c r="J31" i="1" l="1"/>
</calcChain>
</file>

<file path=xl/sharedStrings.xml><?xml version="1.0" encoding="utf-8"?>
<sst xmlns="http://schemas.openxmlformats.org/spreadsheetml/2006/main" count="54" uniqueCount="30">
  <si>
    <t xml:space="preserve">Cantidad de Renovaciones solicitadas </t>
  </si>
  <si>
    <t>Nombres Comerciales</t>
  </si>
  <si>
    <t xml:space="preserve"> Marcas</t>
  </si>
  <si>
    <t>Lema Comercial</t>
  </si>
  <si>
    <t>Rótulos</t>
  </si>
  <si>
    <t>Emblemas</t>
  </si>
  <si>
    <t>Denominación de Origen</t>
  </si>
  <si>
    <t>Total  Solicitudes de Registro</t>
  </si>
  <si>
    <t xml:space="preserve"> Nombres Comerciales</t>
  </si>
  <si>
    <t>Total  Solicitudes de Renovaciones</t>
  </si>
  <si>
    <t>Trimestre</t>
  </si>
  <si>
    <t xml:space="preserve">Enero-Marzo </t>
  </si>
  <si>
    <t>Abril-Junio</t>
  </si>
  <si>
    <t>Julio-Septiembre</t>
  </si>
  <si>
    <t>Total</t>
  </si>
  <si>
    <t>Octubre-Diciembre</t>
  </si>
  <si>
    <t>Trimestral</t>
  </si>
  <si>
    <t>Nombres Comerciales
(RD$ 4,755)</t>
  </si>
  <si>
    <t>Marcas
(RD$5,411)</t>
  </si>
  <si>
    <t>Lema Comercial
(RD$ 5,445)</t>
  </si>
  <si>
    <t>Rótulo     (RD$6,342)</t>
  </si>
  <si>
    <t>Emblema (RD$6,342)</t>
  </si>
  <si>
    <t>Denominación de Origen
(RD$ 9,401)</t>
  </si>
  <si>
    <t>Solicitudes de Renovación
(RD$ 4,025)</t>
  </si>
  <si>
    <t>Enero-Marzo</t>
  </si>
  <si>
    <t>Información extraída de IPAS* 
(*): Sistema de Administración de la Propiedad Industrial.</t>
  </si>
  <si>
    <t>Cantidad de Registros Solicitados por tipo de signo</t>
  </si>
  <si>
    <t xml:space="preserve">Emitida por: Departamento de Planificación y Desarrollo </t>
  </si>
  <si>
    <t>Estadísticas de Solicitudes de Signos Distintivos
Octubre- Diciembre 2021</t>
  </si>
  <si>
    <t>Estadísticas actualizadas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</si>
</sst>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Book Antiqua"/>
      <family val="1"/>
    </font>
    <font>
      <b/>
      <sz val="12"/>
      <color rgb="FF000000"/>
      <name val="Book Antiqua"/>
      <family val="1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sz val="12"/>
      <name val="Book Antiqua"/>
      <family val="1"/>
    </font>
    <font>
      <b/>
      <sz val="12"/>
      <color theme="0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0" fontId="5" fillId="4" borderId="12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43" fontId="4" fillId="0" borderId="11" xfId="1" applyFont="1" applyFill="1" applyBorder="1" applyAlignment="1">
      <alignment horizontal="center"/>
    </xf>
    <xf numFmtId="43" fontId="4" fillId="0" borderId="16" xfId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43" fontId="4" fillId="0" borderId="7" xfId="1" applyFont="1" applyFill="1" applyBorder="1" applyAlignment="1">
      <alignment horizontal="center"/>
    </xf>
    <xf numFmtId="43" fontId="4" fillId="0" borderId="8" xfId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43" fontId="4" fillId="0" borderId="18" xfId="1" applyFont="1" applyFill="1" applyBorder="1" applyAlignment="1">
      <alignment horizontal="center"/>
    </xf>
    <xf numFmtId="43" fontId="4" fillId="0" borderId="19" xfId="1" applyFont="1" applyFill="1" applyBorder="1" applyAlignment="1">
      <alignment horizontal="center"/>
    </xf>
    <xf numFmtId="43" fontId="4" fillId="0" borderId="13" xfId="1" applyFont="1" applyFill="1" applyBorder="1" applyAlignment="1">
      <alignment horizontal="center"/>
    </xf>
    <xf numFmtId="43" fontId="4" fillId="0" borderId="15" xfId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6" fillId="4" borderId="21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85726</xdr:rowOff>
    </xdr:from>
    <xdr:to>
      <xdr:col>10</xdr:col>
      <xdr:colOff>0</xdr:colOff>
      <xdr:row>25</xdr:row>
      <xdr:rowOff>47625</xdr:rowOff>
    </xdr:to>
    <xdr:sp macro="" textlink="">
      <xdr:nvSpPr>
        <xdr:cNvPr id="7" name="6 CuadroTexto"/>
        <xdr:cNvSpPr txBox="1"/>
      </xdr:nvSpPr>
      <xdr:spPr>
        <a:xfrm>
          <a:off x="3057525" y="5181601"/>
          <a:ext cx="8658225" cy="64769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200" b="1">
              <a:latin typeface="Book Antiqua" pitchFamily="18" charset="0"/>
            </a:rPr>
            <a:t>Ingresos</a:t>
          </a:r>
          <a:r>
            <a:rPr lang="es-DO" sz="1200" b="1" baseline="0">
              <a:latin typeface="Book Antiqua" pitchFamily="18" charset="0"/>
            </a:rPr>
            <a:t> Recaudados  Por Servicios</a:t>
          </a:r>
        </a:p>
        <a:p>
          <a:pPr algn="ctr"/>
          <a:r>
            <a:rPr lang="es-DO" sz="1200" b="1" baseline="0">
              <a:latin typeface="Book Antiqua" pitchFamily="18" charset="0"/>
            </a:rPr>
            <a:t>Trimestral Año 2021 (RD$)</a:t>
          </a:r>
          <a:endParaRPr lang="es-DO" sz="1200" b="1">
            <a:latin typeface="Book Antiqua" pitchFamily="18" charset="0"/>
          </a:endParaRPr>
        </a:p>
      </xdr:txBody>
    </xdr:sp>
    <xdr:clientData/>
  </xdr:twoCellAnchor>
  <xdr:twoCellAnchor>
    <xdr:from>
      <xdr:col>2</xdr:col>
      <xdr:colOff>544285</xdr:colOff>
      <xdr:row>0</xdr:row>
      <xdr:rowOff>0</xdr:rowOff>
    </xdr:from>
    <xdr:to>
      <xdr:col>8</xdr:col>
      <xdr:colOff>394607</xdr:colOff>
      <xdr:row>8</xdr:row>
      <xdr:rowOff>176892</xdr:rowOff>
    </xdr:to>
    <xdr:pic>
      <xdr:nvPicPr>
        <xdr:cNvPr id="5" name="Picture 1" descr="Descripción: Macintosh SSD:Users:onapi:Desktop:TIMBRADO INSTITUCIONA a color con logo onap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85" y="0"/>
          <a:ext cx="6531429" cy="1700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J42"/>
  <sheetViews>
    <sheetView tabSelected="1" topLeftCell="B26" zoomScale="70" zoomScaleNormal="70" workbookViewId="0">
      <selection activeCell="D41" sqref="D41"/>
    </sheetView>
  </sheetViews>
  <sheetFormatPr baseColWidth="10" defaultRowHeight="15" x14ac:dyDescent="0.25"/>
  <cols>
    <col min="1" max="1" width="6.42578125" hidden="1" customWidth="1"/>
    <col min="2" max="2" width="22.85546875" customWidth="1"/>
    <col min="3" max="3" width="18.5703125" customWidth="1"/>
    <col min="4" max="4" width="17.42578125" customWidth="1"/>
    <col min="5" max="5" width="16" customWidth="1"/>
    <col min="6" max="6" width="17.28515625" customWidth="1"/>
    <col min="7" max="7" width="21.5703125" customWidth="1"/>
    <col min="8" max="8" width="21.42578125" bestFit="1" customWidth="1"/>
    <col min="9" max="9" width="20.5703125" customWidth="1"/>
    <col min="10" max="10" width="19.140625" customWidth="1"/>
    <col min="11" max="11" width="21.42578125" customWidth="1"/>
    <col min="12" max="12" width="10.140625" customWidth="1"/>
    <col min="13" max="13" width="21.140625" customWidth="1"/>
    <col min="14" max="14" width="24.7109375" customWidth="1"/>
    <col min="15" max="15" width="17.140625" customWidth="1"/>
    <col min="16" max="16" width="15.7109375" customWidth="1"/>
  </cols>
  <sheetData>
    <row r="10" spans="2:10" ht="45" customHeight="1" x14ac:dyDescent="0.25">
      <c r="B10" s="53" t="s">
        <v>28</v>
      </c>
      <c r="C10" s="53"/>
      <c r="D10" s="53"/>
      <c r="E10" s="53"/>
      <c r="F10" s="53"/>
      <c r="G10" s="53"/>
      <c r="H10" s="53"/>
      <c r="I10" s="53"/>
      <c r="J10" s="53"/>
    </row>
    <row r="11" spans="2:10" ht="4.5" customHeight="1" thickBot="1" x14ac:dyDescent="0.3">
      <c r="B11" s="1"/>
      <c r="C11" s="1"/>
      <c r="D11" s="1"/>
      <c r="E11" s="1"/>
      <c r="F11" s="2"/>
      <c r="G11" s="1"/>
      <c r="H11" s="1"/>
      <c r="I11" s="1"/>
      <c r="J11" s="1"/>
    </row>
    <row r="12" spans="2:10" ht="17.25" thickBot="1" x14ac:dyDescent="0.3">
      <c r="B12" s="54" t="s">
        <v>26</v>
      </c>
      <c r="C12" s="55"/>
      <c r="D12" s="55"/>
      <c r="E12" s="55"/>
      <c r="F12" s="55"/>
      <c r="G12" s="55"/>
      <c r="H12" s="55"/>
      <c r="I12" s="56"/>
      <c r="J12" s="3"/>
    </row>
    <row r="13" spans="2:10" ht="51" customHeight="1" thickBot="1" x14ac:dyDescent="0.3">
      <c r="B13" s="4" t="s">
        <v>10</v>
      </c>
      <c r="C13" s="5" t="s">
        <v>1</v>
      </c>
      <c r="D13" s="6" t="s">
        <v>2</v>
      </c>
      <c r="E13" s="7" t="s">
        <v>3</v>
      </c>
      <c r="F13" s="8" t="s">
        <v>4</v>
      </c>
      <c r="G13" s="8" t="s">
        <v>5</v>
      </c>
      <c r="H13" s="9" t="s">
        <v>6</v>
      </c>
      <c r="I13" s="10" t="s">
        <v>7</v>
      </c>
      <c r="J13" s="11"/>
    </row>
    <row r="14" spans="2:10" ht="16.5" x14ac:dyDescent="0.3">
      <c r="B14" s="12" t="s">
        <v>11</v>
      </c>
      <c r="C14" s="13">
        <v>16889</v>
      </c>
      <c r="D14" s="13">
        <v>2889</v>
      </c>
      <c r="E14" s="13">
        <v>137</v>
      </c>
      <c r="F14" s="13">
        <v>409</v>
      </c>
      <c r="G14" s="13">
        <v>25</v>
      </c>
      <c r="H14" s="13">
        <v>0</v>
      </c>
      <c r="I14" s="14">
        <f>SUM(C14:H14)</f>
        <v>20349</v>
      </c>
      <c r="J14" s="15"/>
    </row>
    <row r="15" spans="2:10" ht="16.5" x14ac:dyDescent="0.3">
      <c r="B15" s="16" t="s">
        <v>12</v>
      </c>
      <c r="C15" s="17">
        <v>16904</v>
      </c>
      <c r="D15" s="17">
        <v>3289</v>
      </c>
      <c r="E15" s="17">
        <v>132</v>
      </c>
      <c r="F15" s="17">
        <v>447</v>
      </c>
      <c r="G15" s="17">
        <v>39</v>
      </c>
      <c r="H15" s="17">
        <v>0</v>
      </c>
      <c r="I15" s="14">
        <f>SUM(C15:H15)</f>
        <v>20811</v>
      </c>
      <c r="J15" s="15"/>
    </row>
    <row r="16" spans="2:10" ht="16.5" x14ac:dyDescent="0.3">
      <c r="B16" s="16" t="s">
        <v>13</v>
      </c>
      <c r="C16" s="17">
        <v>14348</v>
      </c>
      <c r="D16" s="17">
        <v>3208</v>
      </c>
      <c r="E16" s="17">
        <v>134</v>
      </c>
      <c r="F16" s="17">
        <v>407</v>
      </c>
      <c r="G16" s="17">
        <v>29</v>
      </c>
      <c r="H16" s="17">
        <v>0</v>
      </c>
      <c r="I16" s="14">
        <f>SUM(C16:H16)</f>
        <v>18126</v>
      </c>
      <c r="J16" s="15"/>
    </row>
    <row r="17" spans="2:10" ht="17.25" thickBot="1" x14ac:dyDescent="0.35">
      <c r="B17" s="16" t="s">
        <v>15</v>
      </c>
      <c r="C17" s="18">
        <v>13307</v>
      </c>
      <c r="D17" s="18">
        <v>3059</v>
      </c>
      <c r="E17" s="18">
        <v>149</v>
      </c>
      <c r="F17" s="18">
        <v>337</v>
      </c>
      <c r="G17" s="18">
        <v>30</v>
      </c>
      <c r="H17" s="18">
        <v>0</v>
      </c>
      <c r="I17" s="14">
        <f>SUM(C17:H17)</f>
        <v>16882</v>
      </c>
      <c r="J17" s="15"/>
    </row>
    <row r="18" spans="2:10" ht="17.25" thickBot="1" x14ac:dyDescent="0.35">
      <c r="B18" s="19" t="s">
        <v>14</v>
      </c>
      <c r="C18" s="20">
        <f t="shared" ref="C18:H18" si="0">SUM(C14:C17)</f>
        <v>61448</v>
      </c>
      <c r="D18" s="20">
        <f t="shared" si="0"/>
        <v>12445</v>
      </c>
      <c r="E18" s="20">
        <f t="shared" si="0"/>
        <v>552</v>
      </c>
      <c r="F18" s="20">
        <f>SUM(F14:F17)</f>
        <v>1600</v>
      </c>
      <c r="G18" s="20">
        <f t="shared" si="0"/>
        <v>123</v>
      </c>
      <c r="H18" s="20">
        <f t="shared" si="0"/>
        <v>0</v>
      </c>
      <c r="I18" s="21">
        <f>SUM(I14:I17)</f>
        <v>76168</v>
      </c>
      <c r="J18" s="15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2.75" customHeight="1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hidden="1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24" customHeight="1" thickBot="1" x14ac:dyDescent="0.3">
      <c r="B25" s="1"/>
      <c r="C25" s="1"/>
      <c r="D25" s="1"/>
      <c r="E25" s="1"/>
      <c r="F25" s="1"/>
      <c r="G25" s="1"/>
      <c r="H25" s="1"/>
      <c r="I25" s="1"/>
      <c r="J25" s="1"/>
    </row>
    <row r="26" spans="2:10" ht="79.5" customHeight="1" thickBot="1" x14ac:dyDescent="0.3">
      <c r="B26" s="22" t="s">
        <v>10</v>
      </c>
      <c r="C26" s="7" t="s">
        <v>17</v>
      </c>
      <c r="D26" s="7" t="s">
        <v>18</v>
      </c>
      <c r="E26" s="7" t="s">
        <v>19</v>
      </c>
      <c r="F26" s="7" t="s">
        <v>20</v>
      </c>
      <c r="G26" s="7" t="s">
        <v>21</v>
      </c>
      <c r="H26" s="7" t="s">
        <v>22</v>
      </c>
      <c r="I26" s="8" t="s">
        <v>23</v>
      </c>
      <c r="J26" s="9" t="s">
        <v>14</v>
      </c>
    </row>
    <row r="27" spans="2:10" ht="16.5" x14ac:dyDescent="0.3">
      <c r="B27" s="23" t="s">
        <v>24</v>
      </c>
      <c r="C27" s="24">
        <f>4755*C14</f>
        <v>80307195</v>
      </c>
      <c r="D27" s="24">
        <f>5411*D14</f>
        <v>15632379</v>
      </c>
      <c r="E27" s="24">
        <f>5445*E14</f>
        <v>745965</v>
      </c>
      <c r="F27" s="24">
        <f>6342*F14</f>
        <v>2593878</v>
      </c>
      <c r="G27" s="24">
        <f>6342*G14</f>
        <v>158550</v>
      </c>
      <c r="H27" s="24">
        <f>9401*H14</f>
        <v>0</v>
      </c>
      <c r="I27" s="24">
        <f>4025*J36</f>
        <v>8790600</v>
      </c>
      <c r="J27" s="25">
        <f>SUM(C27:I27)</f>
        <v>108228567</v>
      </c>
    </row>
    <row r="28" spans="2:10" ht="16.5" x14ac:dyDescent="0.3">
      <c r="B28" s="26" t="s">
        <v>12</v>
      </c>
      <c r="C28" s="27">
        <f t="shared" ref="C28:C30" si="1">4755*C15</f>
        <v>80378520</v>
      </c>
      <c r="D28" s="27">
        <f t="shared" ref="D28:D30" si="2">5411*D15</f>
        <v>17796779</v>
      </c>
      <c r="E28" s="27">
        <f t="shared" ref="E28:E30" si="3">5445*E15</f>
        <v>718740</v>
      </c>
      <c r="F28" s="27">
        <f t="shared" ref="F28:G30" si="4">6342*F15</f>
        <v>2834874</v>
      </c>
      <c r="G28" s="27">
        <f t="shared" si="4"/>
        <v>247338</v>
      </c>
      <c r="H28" s="27">
        <f t="shared" ref="H28:H30" si="5">9401*H15</f>
        <v>0</v>
      </c>
      <c r="I28" s="27">
        <f>4025*J37</f>
        <v>7220850</v>
      </c>
      <c r="J28" s="28">
        <f t="shared" ref="J28:J30" si="6">SUM(C28:I28)</f>
        <v>109197101</v>
      </c>
    </row>
    <row r="29" spans="2:10" ht="16.5" x14ac:dyDescent="0.3">
      <c r="B29" s="26" t="s">
        <v>13</v>
      </c>
      <c r="C29" s="27">
        <f t="shared" si="1"/>
        <v>68224740</v>
      </c>
      <c r="D29" s="27">
        <f t="shared" si="2"/>
        <v>17358488</v>
      </c>
      <c r="E29" s="27">
        <f t="shared" si="3"/>
        <v>729630</v>
      </c>
      <c r="F29" s="27">
        <f t="shared" si="4"/>
        <v>2581194</v>
      </c>
      <c r="G29" s="27">
        <f t="shared" si="4"/>
        <v>183918</v>
      </c>
      <c r="H29" s="27">
        <f t="shared" si="5"/>
        <v>0</v>
      </c>
      <c r="I29" s="27">
        <f>4025*J38</f>
        <v>6395725</v>
      </c>
      <c r="J29" s="28">
        <f>SUM(C29:I29)</f>
        <v>95473695</v>
      </c>
    </row>
    <row r="30" spans="2:10" ht="17.25" thickBot="1" x14ac:dyDescent="0.35">
      <c r="B30" s="29" t="s">
        <v>15</v>
      </c>
      <c r="C30" s="30">
        <f t="shared" si="1"/>
        <v>63274785</v>
      </c>
      <c r="D30" s="30">
        <f t="shared" si="2"/>
        <v>16552249</v>
      </c>
      <c r="E30" s="30">
        <f t="shared" si="3"/>
        <v>811305</v>
      </c>
      <c r="F30" s="30">
        <f t="shared" si="4"/>
        <v>2137254</v>
      </c>
      <c r="G30" s="30">
        <f t="shared" si="4"/>
        <v>190260</v>
      </c>
      <c r="H30" s="30">
        <f t="shared" si="5"/>
        <v>0</v>
      </c>
      <c r="I30" s="30">
        <f>4025*J39</f>
        <v>2149350</v>
      </c>
      <c r="J30" s="31">
        <f t="shared" si="6"/>
        <v>85115203</v>
      </c>
    </row>
    <row r="31" spans="2:10" ht="17.25" thickBot="1" x14ac:dyDescent="0.35">
      <c r="B31" s="19" t="s">
        <v>14</v>
      </c>
      <c r="C31" s="32">
        <f t="shared" ref="C31:J31" si="7">SUM(C27:C30)</f>
        <v>292185240</v>
      </c>
      <c r="D31" s="32">
        <f t="shared" si="7"/>
        <v>67339895</v>
      </c>
      <c r="E31" s="32">
        <f t="shared" si="7"/>
        <v>3005640</v>
      </c>
      <c r="F31" s="32">
        <f t="shared" si="7"/>
        <v>10147200</v>
      </c>
      <c r="G31" s="32">
        <f t="shared" si="7"/>
        <v>780066</v>
      </c>
      <c r="H31" s="32">
        <f t="shared" si="7"/>
        <v>0</v>
      </c>
      <c r="I31" s="32">
        <f t="shared" si="7"/>
        <v>24556525</v>
      </c>
      <c r="J31" s="33">
        <f t="shared" si="7"/>
        <v>398014566</v>
      </c>
    </row>
    <row r="32" spans="2:10" ht="15.75" x14ac:dyDescent="0.25">
      <c r="B32" s="1"/>
      <c r="C32" s="1"/>
      <c r="D32" s="1"/>
      <c r="E32" s="1"/>
      <c r="F32" s="1"/>
      <c r="G32" s="34"/>
      <c r="H32" s="1"/>
      <c r="I32" s="1"/>
      <c r="J32" s="1"/>
    </row>
    <row r="33" spans="2:10" ht="16.5" thickBot="1" x14ac:dyDescent="0.3">
      <c r="B33" s="1"/>
      <c r="C33" s="1"/>
      <c r="D33" s="1"/>
      <c r="E33" s="1"/>
      <c r="F33" s="1"/>
      <c r="G33" s="1"/>
      <c r="H33" s="1"/>
      <c r="I33" s="1"/>
      <c r="J33" s="1"/>
    </row>
    <row r="34" spans="2:10" ht="17.25" thickBot="1" x14ac:dyDescent="0.3">
      <c r="B34" s="60" t="s">
        <v>29</v>
      </c>
      <c r="C34" s="60"/>
      <c r="D34" s="60"/>
      <c r="E34" s="60"/>
      <c r="F34" s="1"/>
      <c r="G34" s="57" t="s">
        <v>0</v>
      </c>
      <c r="H34" s="58"/>
      <c r="I34" s="58"/>
      <c r="J34" s="59"/>
    </row>
    <row r="35" spans="2:10" ht="54" customHeight="1" thickBot="1" x14ac:dyDescent="0.3">
      <c r="B35" s="61" t="s">
        <v>25</v>
      </c>
      <c r="C35" s="61"/>
      <c r="D35" s="61"/>
      <c r="E35" s="61"/>
      <c r="F35" s="1"/>
      <c r="G35" s="35" t="s">
        <v>16</v>
      </c>
      <c r="H35" s="36" t="s">
        <v>2</v>
      </c>
      <c r="I35" s="36" t="s">
        <v>8</v>
      </c>
      <c r="J35" s="37" t="s">
        <v>9</v>
      </c>
    </row>
    <row r="36" spans="2:10" ht="16.5" x14ac:dyDescent="0.3">
      <c r="B36" s="61"/>
      <c r="C36" s="61"/>
      <c r="D36" s="61"/>
      <c r="E36" s="61"/>
      <c r="F36" s="1"/>
      <c r="G36" s="38" t="s">
        <v>11</v>
      </c>
      <c r="H36" s="39">
        <v>1717</v>
      </c>
      <c r="I36" s="40">
        <v>467</v>
      </c>
      <c r="J36" s="41">
        <f>SUM(H36:I36)</f>
        <v>2184</v>
      </c>
    </row>
    <row r="37" spans="2:10" ht="16.5" x14ac:dyDescent="0.3">
      <c r="B37" s="52" t="s">
        <v>27</v>
      </c>
      <c r="C37" s="52"/>
      <c r="D37" s="52"/>
      <c r="E37" s="52"/>
      <c r="F37" s="1"/>
      <c r="G37" s="42" t="s">
        <v>12</v>
      </c>
      <c r="H37" s="39">
        <v>1261</v>
      </c>
      <c r="I37" s="43">
        <v>533</v>
      </c>
      <c r="J37" s="41">
        <f t="shared" ref="J37:J38" si="8">SUM(H37:I37)</f>
        <v>1794</v>
      </c>
    </row>
    <row r="38" spans="2:10" ht="16.5" x14ac:dyDescent="0.3">
      <c r="B38" s="1"/>
      <c r="C38" s="1"/>
      <c r="D38" s="1"/>
      <c r="E38" s="1"/>
      <c r="F38" s="1"/>
      <c r="G38" s="42" t="s">
        <v>13</v>
      </c>
      <c r="H38" s="43">
        <v>1185</v>
      </c>
      <c r="I38" s="43">
        <v>404</v>
      </c>
      <c r="J38" s="41">
        <f t="shared" si="8"/>
        <v>1589</v>
      </c>
    </row>
    <row r="39" spans="2:10" ht="17.25" thickBot="1" x14ac:dyDescent="0.35">
      <c r="B39" s="1"/>
      <c r="C39" s="1"/>
      <c r="D39" s="1"/>
      <c r="E39" s="1"/>
      <c r="F39" s="1"/>
      <c r="G39" s="42" t="s">
        <v>15</v>
      </c>
      <c r="H39" s="44">
        <v>420</v>
      </c>
      <c r="I39" s="44">
        <v>114</v>
      </c>
      <c r="J39" s="45">
        <v>534</v>
      </c>
    </row>
    <row r="40" spans="2:10" ht="17.25" thickBot="1" x14ac:dyDescent="0.35">
      <c r="B40" s="1"/>
      <c r="C40" s="1"/>
      <c r="D40" s="1"/>
      <c r="E40" s="1"/>
      <c r="F40" s="1"/>
      <c r="G40" s="46" t="s">
        <v>14</v>
      </c>
      <c r="H40" s="47">
        <f>SUM(H36:H39)</f>
        <v>4583</v>
      </c>
      <c r="I40" s="47">
        <f t="shared" ref="I40" si="9">SUM(I36:I39)</f>
        <v>1518</v>
      </c>
      <c r="J40" s="48">
        <f>SUM(J36:J39)</f>
        <v>6101</v>
      </c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49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</sheetData>
  <mergeCells count="6">
    <mergeCell ref="B37:E37"/>
    <mergeCell ref="B10:J10"/>
    <mergeCell ref="B12:I12"/>
    <mergeCell ref="G34:J34"/>
    <mergeCell ref="B34:E34"/>
    <mergeCell ref="B35:E36"/>
  </mergeCells>
  <pageMargins left="0.25" right="0.25" top="0.75" bottom="0.75" header="0.3" footer="0.3"/>
  <pageSetup paperSize="5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J11"/>
  <sheetViews>
    <sheetView workbookViewId="0">
      <selection activeCell="C7" sqref="C7:J11"/>
    </sheetView>
  </sheetViews>
  <sheetFormatPr baseColWidth="10" defaultRowHeight="15" x14ac:dyDescent="0.25"/>
  <cols>
    <col min="3" max="3" width="21.28515625" bestFit="1" customWidth="1"/>
    <col min="4" max="4" width="14.85546875" customWidth="1"/>
    <col min="8" max="8" width="14.140625" customWidth="1"/>
    <col min="9" max="9" width="18.140625" customWidth="1"/>
    <col min="10" max="10" width="13.5703125" customWidth="1"/>
  </cols>
  <sheetData>
    <row r="7" spans="3:10" ht="16.5" x14ac:dyDescent="0.25">
      <c r="C7" s="62" t="s">
        <v>26</v>
      </c>
      <c r="D7" s="62"/>
      <c r="E7" s="62"/>
      <c r="F7" s="62"/>
      <c r="G7" s="62"/>
      <c r="H7" s="62"/>
      <c r="I7" s="62"/>
      <c r="J7" s="62"/>
    </row>
    <row r="8" spans="3:10" ht="49.5" x14ac:dyDescent="0.25">
      <c r="C8" s="51" t="s">
        <v>10</v>
      </c>
      <c r="D8" s="51" t="s">
        <v>1</v>
      </c>
      <c r="E8" s="51" t="s">
        <v>2</v>
      </c>
      <c r="F8" s="51" t="s">
        <v>3</v>
      </c>
      <c r="G8" s="51" t="s">
        <v>4</v>
      </c>
      <c r="H8" s="51" t="s">
        <v>5</v>
      </c>
      <c r="I8" s="51" t="s">
        <v>6</v>
      </c>
      <c r="J8" s="51" t="s">
        <v>7</v>
      </c>
    </row>
    <row r="9" spans="3:10" ht="16.5" x14ac:dyDescent="0.3">
      <c r="C9" s="50" t="s">
        <v>11</v>
      </c>
      <c r="D9" s="15">
        <v>16889</v>
      </c>
      <c r="E9" s="15">
        <v>2889</v>
      </c>
      <c r="F9" s="15">
        <v>137</v>
      </c>
      <c r="G9" s="15">
        <v>409</v>
      </c>
      <c r="H9" s="15">
        <v>25</v>
      </c>
      <c r="I9" s="15">
        <v>0</v>
      </c>
      <c r="J9" s="15">
        <f>SUM(D9:I9)</f>
        <v>20349</v>
      </c>
    </row>
    <row r="10" spans="3:10" ht="16.5" x14ac:dyDescent="0.3">
      <c r="C10" s="50" t="s">
        <v>12</v>
      </c>
      <c r="D10" s="15">
        <v>16904</v>
      </c>
      <c r="E10" s="15">
        <v>3289</v>
      </c>
      <c r="F10" s="15">
        <v>132</v>
      </c>
      <c r="G10" s="15">
        <v>447</v>
      </c>
      <c r="H10" s="15">
        <v>39</v>
      </c>
      <c r="I10" s="15">
        <v>0</v>
      </c>
      <c r="J10" s="15">
        <f>SUM(D10:I10)</f>
        <v>20811</v>
      </c>
    </row>
    <row r="11" spans="3:10" ht="16.5" x14ac:dyDescent="0.3">
      <c r="C11" s="50" t="s">
        <v>14</v>
      </c>
      <c r="D11" s="15">
        <f t="shared" ref="D11:J11" si="0">SUM(D9:D10)</f>
        <v>33793</v>
      </c>
      <c r="E11" s="15">
        <f t="shared" si="0"/>
        <v>6178</v>
      </c>
      <c r="F11" s="15">
        <f t="shared" si="0"/>
        <v>269</v>
      </c>
      <c r="G11" s="15">
        <f t="shared" si="0"/>
        <v>856</v>
      </c>
      <c r="H11" s="15">
        <f t="shared" si="0"/>
        <v>64</v>
      </c>
      <c r="I11" s="15">
        <f t="shared" si="0"/>
        <v>0</v>
      </c>
      <c r="J11" s="15">
        <f t="shared" si="0"/>
        <v>41160</v>
      </c>
    </row>
  </sheetData>
  <mergeCells count="1">
    <mergeCell ref="C7:J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Marte Núñez</dc:creator>
  <cp:lastModifiedBy>Rosa Virgina Almonte</cp:lastModifiedBy>
  <cp:lastPrinted>2021-07-05T19:53:29Z</cp:lastPrinted>
  <dcterms:created xsi:type="dcterms:W3CDTF">2021-01-28T12:32:14Z</dcterms:created>
  <dcterms:modified xsi:type="dcterms:W3CDTF">2022-01-11T18:56:04Z</dcterms:modified>
</cp:coreProperties>
</file>