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1760"/>
  </bookViews>
  <sheets>
    <sheet name="CUENTAS POR PAGAR 31-12-2022" sheetId="4" r:id="rId1"/>
  </sheets>
  <definedNames>
    <definedName name="_xlnm.Print_Area" localSheetId="0">'CUENTAS POR PAGAR 31-12-2022'!$B$1:$N$47</definedName>
    <definedName name="_xlnm.Print_Titles" localSheetId="0">'CUENTAS POR PAGAR 31-12-2022'!$1:$16</definedName>
  </definedNames>
  <calcPr calcId="144525"/>
</workbook>
</file>

<file path=xl/calcChain.xml><?xml version="1.0" encoding="utf-8"?>
<calcChain xmlns="http://schemas.openxmlformats.org/spreadsheetml/2006/main">
  <c r="L32" i="4" l="1"/>
  <c r="E32" i="4"/>
  <c r="L30" i="4" l="1"/>
  <c r="L29" i="4"/>
  <c r="L28" i="4"/>
  <c r="K32" i="4" l="1"/>
  <c r="L31" i="4"/>
  <c r="L18" i="4" l="1"/>
  <c r="L27" i="4" l="1"/>
  <c r="L26" i="4"/>
  <c r="L25" i="4"/>
  <c r="L24" i="4"/>
  <c r="L23" i="4"/>
  <c r="L22" i="4"/>
  <c r="L21" i="4"/>
  <c r="L20" i="4"/>
  <c r="H20" i="4"/>
  <c r="L19" i="4"/>
  <c r="L17" i="4"/>
  <c r="F32" i="4" l="1"/>
  <c r="G32" i="4"/>
  <c r="L33" i="4" l="1"/>
  <c r="L34" i="4" s="1"/>
  <c r="H32" i="4"/>
</calcChain>
</file>

<file path=xl/sharedStrings.xml><?xml version="1.0" encoding="utf-8"?>
<sst xmlns="http://schemas.openxmlformats.org/spreadsheetml/2006/main" count="88" uniqueCount="68">
  <si>
    <t>Observaciones</t>
  </si>
  <si>
    <t>TOTAL GENERAL</t>
  </si>
  <si>
    <t>PREPARADO POR:</t>
  </si>
  <si>
    <t>REVISADO POR:</t>
  </si>
  <si>
    <t xml:space="preserve">Lic. Yenny Acosta </t>
  </si>
  <si>
    <t>Lic. Sarah de la Rosa</t>
  </si>
  <si>
    <t>Enc. Division de Contabilidad</t>
  </si>
  <si>
    <t>Enc. Departamento Financiero</t>
  </si>
  <si>
    <t>PENDIENTE</t>
  </si>
  <si>
    <t xml:space="preserve">FACTURA NCF </t>
  </si>
  <si>
    <t>PROVEEDOR</t>
  </si>
  <si>
    <t>DESCRIPCION</t>
  </si>
  <si>
    <t>VALOR FACTURADO RD$</t>
  </si>
  <si>
    <t>FECHA DE FACTURA</t>
  </si>
  <si>
    <t>FECHA DE VENCIMIENTO FACTURA</t>
  </si>
  <si>
    <t>MONTO PAGADO A LA FECHA</t>
  </si>
  <si>
    <t>MONTO PENDIENTE</t>
  </si>
  <si>
    <t>ESTADO</t>
  </si>
  <si>
    <t xml:space="preserve">  RELACION DE CUENTAS POR PAGAR</t>
  </si>
  <si>
    <t>VALOR NETO</t>
  </si>
  <si>
    <t xml:space="preserve">Cuentas Por Pagar enviadas a  proceso de Pagos. </t>
  </si>
  <si>
    <t xml:space="preserve">Nota: estas Cuentas Por Pagar corresponden a los expedientes fisicos que reposan en el Area de Contabilidad (Cuentas Por Pagar), al momento de preparar esta relación. No incluye </t>
  </si>
  <si>
    <t xml:space="preserve">   </t>
  </si>
  <si>
    <t>OFICINA NACIONAL DE LA PROPIEDAD INDUSTRIAL</t>
  </si>
  <si>
    <t>Ministerio de Industria, Comercio y Mipymes</t>
  </si>
  <si>
    <t>B1500000230</t>
  </si>
  <si>
    <t>NJCJ SUPLIDORES, S.R.L.</t>
  </si>
  <si>
    <t>B1500000336</t>
  </si>
  <si>
    <t>B1500000110</t>
  </si>
  <si>
    <t>B1500000353</t>
  </si>
  <si>
    <t>B1500000106</t>
  </si>
  <si>
    <t>B1500002989</t>
  </si>
  <si>
    <t>COMPRA DE ARTICULO DE LIMPIEZA , HIGIENE Y COCINA CORRESPONDIENTE AL CUARTO TRIMESTRE DEL 2022</t>
  </si>
  <si>
    <t>B1500000773</t>
  </si>
  <si>
    <t>SERVICIO DE MONTAJE PUBLICITARIO PARA LA FERIA DE INNOVACION Y EMPRENDIMIENTO DE PROINDUSTRIA A CELEBRARSE EN SANTIAGO</t>
  </si>
  <si>
    <t>B1500000772</t>
  </si>
  <si>
    <t>B1500147262</t>
  </si>
  <si>
    <t>B1500000012</t>
  </si>
  <si>
    <t>B1500000032</t>
  </si>
  <si>
    <t xml:space="preserve">AL 31 DE DICIEMBRE  DEL 2022 </t>
  </si>
  <si>
    <t>B1500000200</t>
  </si>
  <si>
    <t>MARINO RAMIREZ GRULLON</t>
  </si>
  <si>
    <t>B1500000354</t>
  </si>
  <si>
    <t>B1500000014</t>
  </si>
  <si>
    <t>B1500000679</t>
  </si>
  <si>
    <t>DR. RUBEN DARIO CABRERA</t>
  </si>
  <si>
    <t>SERVICIO DE SOLEMNIZACION DE APERTURAS DE SOBRES EN COMPARACION DE PRECIOS Y NOTARIZACION ENTRE ONAPI Y TERCEROS, POR UN NOTARIO PUBLICO</t>
  </si>
  <si>
    <t>COMPRA DE VARIOS ARTICULOS PARA LA  DECORACION NAVIDEÑA DE LA ONAPI CORRESPONDIENTE AL AÑO DEL 2022</t>
  </si>
  <si>
    <t>GTG INDUSTRIAL, S.R.L.</t>
  </si>
  <si>
    <t>GRAMONI, S.R.L.</t>
  </si>
  <si>
    <t>SERVICIO DE PUBLICIDAD EN PROGRAMA TELEVISIVO ""MOMENTUM", CORRESPONDIENTE AL MES DE NOVIEMBRE DEL  2022</t>
  </si>
  <si>
    <t>EL ARTE DE LA DECORACION CARSAN, S.R.L.</t>
  </si>
  <si>
    <t>SERVICIO DE TAPIZADO DE SILLAS Y SOFAS DE ESTA INSTITUCION</t>
  </si>
  <si>
    <t>CIANO GOURMET, S.R.L.</t>
  </si>
  <si>
    <t>SERVICIO DE CATERING Y ALMUERZO TIPO BUFFET PARA DOS ACTIVIDADES EN LAS INSTALACIONES DE ONAPI SEDE CENTRAL (ENTREGA DE PATENTE Y REUNION DEL DIRECTORIO DE LA ONAPI)</t>
  </si>
  <si>
    <t>CENTRO CUESTA  NACIONAL, S.A.S.</t>
  </si>
  <si>
    <t>COMPRA DE CRISTALERIA  (CUBERTERIA) Y MANTELES PARA USO DE ACTIVIDADES DE ESTA INSTITUCION</t>
  </si>
  <si>
    <t>ALFA DIGITAL SIGNS AND GRAPHICS, S.R.L.</t>
  </si>
  <si>
    <t>COMPRA DE LETREROS EN VINIL Y BANNER A FULL COLOR CON INSTALACION INCLUIDA EN ONAPI,  CON MOTIVO DEL MES DEL CANCER DE MAMA</t>
  </si>
  <si>
    <t>SERVICIO DE ALMUERZO PARA 15 PERSONAS, SERVICIO TIPO DE BUFFET PARA SER OFRECIDO AL CUERPO DE ASESORES DE LA ONAPI, EL MISMO FUE EL DIA 15 DE DICIEMBRE 2022</t>
  </si>
  <si>
    <t>EROLAS, S.R.L.</t>
  </si>
  <si>
    <t>SERVICIO DE ASESORIA TECNICA PARA COORDINACION DEL PROCESO DE EXAMEN DE FONDO DE PATENTE, CORRESPONDIENTE AL PERIODO DEL 23 DE NOVIEMBRE AL 22 DE DICIEMBRE DEL 2022</t>
  </si>
  <si>
    <t xml:space="preserve">INVERSIONES SIURANA, S.R.L. </t>
  </si>
  <si>
    <t>SERVICIO DE ALMUERZO PARA LOS COLABORADORES, CORRESPONDIENTE AL PERIODO DEL 01 AL 15 DE DICIEMBRE DEL  2022</t>
  </si>
  <si>
    <t>SERVICIO DE PUBLICIDAD EN PROGRAMA TELEVISIVO ''SOBRE LOS HECHOS'' CORRESPONDIENTE AL PERIODO DEL 21 DE NOVIEMBRE HASTA EL 21 DE DICIEMBRE DEL 2022</t>
  </si>
  <si>
    <t>SERVICIO DE PERFORACIONES DE POZO FILTRANTE, LIMPIEZA DE FILTRANTE EXISTENTE Y CONEXION DE AMBOS A TODO COSTO EN LA ONAPI SEDE CENTRAL</t>
  </si>
  <si>
    <t xml:space="preserve">INGENIERIA Y PERFORACIONES (INPER), S.R.L. </t>
  </si>
  <si>
    <t xml:space="preserve">SERVICIO DE REFRIGERIO PRE-EMPACADO PARA EL PERSONAL QUE PARTICIPARON EN LA APERTURA DEL CAMPAMENTO VERANO INNOVADOR DEL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</si>
</sst>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10476]dd/mm/yyyy;@"/>
  </numFmts>
  <fonts count="29" x14ac:knownFonts="1">
    <font>
      <sz val="10"/>
      <color rgb="FF000000"/>
      <name val="Times New Roman"/>
      <charset val="204"/>
    </font>
    <font>
      <sz val="10"/>
      <name val="Times New Roman"/>
      <family val="1"/>
      <charset val="204"/>
    </font>
    <font>
      <b/>
      <sz val="14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5"/>
      <color rgb="FF000000"/>
      <name val="Calibri"/>
      <family val="2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b/>
      <sz val="13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name val="Calibri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3"/>
      <color rgb="FF000000"/>
      <name val="Arial"/>
      <family val="2"/>
    </font>
    <font>
      <sz val="10"/>
      <name val="Verdana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8"/>
      <color theme="1"/>
      <name val="Calibri"/>
      <family val="2"/>
      <scheme val="minor"/>
    </font>
    <font>
      <b/>
      <sz val="28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Protection="0">
      <alignment vertical="top" wrapText="1"/>
    </xf>
    <xf numFmtId="0" fontId="4" fillId="0" borderId="0"/>
    <xf numFmtId="0" fontId="1" fillId="0" borderId="0" applyNumberFormat="0" applyFill="0" applyBorder="0" applyProtection="0">
      <alignment vertical="top" wrapText="1"/>
    </xf>
    <xf numFmtId="43" fontId="4" fillId="0" borderId="0" applyFont="0" applyFill="0" applyBorder="0" applyAlignment="0" applyProtection="0"/>
    <xf numFmtId="49" fontId="17" fillId="0" borderId="0">
      <alignment horizontal="left" vertical="center"/>
    </xf>
    <xf numFmtId="0" fontId="4" fillId="0" borderId="0"/>
  </cellStyleXfs>
  <cellXfs count="52">
    <xf numFmtId="0" fontId="0" fillId="0" borderId="0" xfId="0" applyFill="1" applyBorder="1" applyAlignment="1">
      <alignment horizontal="left" vertical="top"/>
    </xf>
    <xf numFmtId="0" fontId="2" fillId="0" borderId="0" xfId="1" applyFont="1" applyFill="1" applyBorder="1" applyAlignment="1"/>
    <xf numFmtId="0" fontId="3" fillId="2" borderId="1" xfId="0" applyFont="1" applyFill="1" applyBorder="1" applyAlignment="1">
      <alignment horizontal="center" vertical="top"/>
    </xf>
    <xf numFmtId="0" fontId="3" fillId="2" borderId="1" xfId="2" applyFont="1" applyFill="1" applyBorder="1" applyAlignment="1">
      <alignment horizontal="center" vertical="top"/>
    </xf>
    <xf numFmtId="4" fontId="0" fillId="0" borderId="0" xfId="0" applyNumberForma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2" applyFont="1" applyFill="1" applyBorder="1" applyAlignment="1">
      <alignment horizontal="center" vertical="top" wrapText="1"/>
    </xf>
    <xf numFmtId="0" fontId="10" fillId="0" borderId="0" xfId="0" applyFont="1"/>
    <xf numFmtId="0" fontId="11" fillId="0" borderId="0" xfId="0" applyFont="1"/>
    <xf numFmtId="0" fontId="13" fillId="0" borderId="0" xfId="0" applyFont="1"/>
    <xf numFmtId="0" fontId="9" fillId="0" borderId="0" xfId="0" applyFont="1" applyAlignment="1">
      <alignment horizontal="left" vertical="top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 vertical="top"/>
    </xf>
    <xf numFmtId="4" fontId="6" fillId="3" borderId="1" xfId="0" applyNumberFormat="1" applyFont="1" applyFill="1" applyBorder="1" applyAlignment="1">
      <alignment vertical="top"/>
    </xf>
    <xf numFmtId="0" fontId="10" fillId="0" borderId="0" xfId="0" applyFont="1" applyFill="1"/>
    <xf numFmtId="0" fontId="12" fillId="0" borderId="1" xfId="0" applyFont="1" applyFill="1" applyBorder="1" applyAlignment="1">
      <alignment vertical="top" wrapText="1"/>
    </xf>
    <xf numFmtId="0" fontId="12" fillId="0" borderId="3" xfId="0" applyFont="1" applyFill="1" applyBorder="1" applyAlignment="1">
      <alignment vertical="top" wrapText="1"/>
    </xf>
    <xf numFmtId="0" fontId="12" fillId="3" borderId="4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center" vertical="top"/>
    </xf>
    <xf numFmtId="9" fontId="8" fillId="2" borderId="1" xfId="2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20" fillId="0" borderId="0" xfId="0" applyFont="1"/>
    <xf numFmtId="0" fontId="20" fillId="0" borderId="0" xfId="0" applyFont="1" applyFill="1"/>
    <xf numFmtId="0" fontId="23" fillId="0" borderId="0" xfId="0" applyFont="1" applyFill="1" applyBorder="1" applyAlignment="1">
      <alignment horizontal="left" vertical="top"/>
    </xf>
    <xf numFmtId="0" fontId="24" fillId="0" borderId="0" xfId="2" applyFont="1" applyFill="1" applyBorder="1"/>
    <xf numFmtId="0" fontId="25" fillId="0" borderId="0" xfId="0" applyFont="1"/>
    <xf numFmtId="0" fontId="26" fillId="0" borderId="0" xfId="0" applyFont="1"/>
    <xf numFmtId="0" fontId="27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 vertical="top"/>
    </xf>
    <xf numFmtId="4" fontId="19" fillId="0" borderId="0" xfId="0" applyNumberFormat="1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 wrapText="1"/>
    </xf>
    <xf numFmtId="39" fontId="12" fillId="0" borderId="1" xfId="0" applyNumberFormat="1" applyFont="1" applyFill="1" applyBorder="1" applyAlignment="1">
      <alignment horizontal="right" vertical="top"/>
    </xf>
    <xf numFmtId="164" fontId="28" fillId="0" borderId="1" xfId="0" applyNumberFormat="1" applyFont="1" applyFill="1" applyBorder="1" applyAlignment="1">
      <alignment horizontal="right" vertical="top" wrapText="1"/>
    </xf>
    <xf numFmtId="4" fontId="28" fillId="0" borderId="1" xfId="0" applyNumberFormat="1" applyFont="1" applyFill="1" applyBorder="1" applyAlignment="1">
      <alignment horizontal="right" vertical="top"/>
    </xf>
    <xf numFmtId="0" fontId="28" fillId="0" borderId="1" xfId="0" applyFont="1" applyFill="1" applyBorder="1" applyAlignment="1">
      <alignment vertical="top" wrapText="1"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" fillId="4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7">
    <cellStyle name="BodyStyle" xfId="5"/>
    <cellStyle name="Millares 2" xfId="4"/>
    <cellStyle name="Normal" xfId="0" builtinId="0"/>
    <cellStyle name="Normal 2" xfId="1"/>
    <cellStyle name="Normal 2 2" xfId="3"/>
    <cellStyle name="Normal 3" xfId="2"/>
    <cellStyle name="Normal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1004599</xdr:colOff>
      <xdr:row>1</xdr:row>
      <xdr:rowOff>93407</xdr:rowOff>
    </xdr:from>
    <xdr:ext cx="4274974" cy="1689129"/>
    <xdr:pic>
      <xdr:nvPicPr>
        <xdr:cNvPr id="10" name="9 Imagen" descr="C:\Users\a.pepin\Desktop\Documentos antiguos\Documentos recientes\LOGO ONAPI 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599" y="392764"/>
          <a:ext cx="4274974" cy="168912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40822</xdr:colOff>
      <xdr:row>1</xdr:row>
      <xdr:rowOff>171405</xdr:rowOff>
    </xdr:from>
    <xdr:ext cx="4503964" cy="1651950"/>
    <xdr:pic>
      <xdr:nvPicPr>
        <xdr:cNvPr id="11" name="10 Imagen" descr="https://gabinetesocial.gob.do/wp-content/uploads/2020/08/Logo-presidencia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8215" y="470762"/>
          <a:ext cx="4503964" cy="16519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abSelected="1" topLeftCell="B1" zoomScale="90" zoomScaleNormal="90" workbookViewId="0">
      <selection activeCell="B16" sqref="B16"/>
    </sheetView>
  </sheetViews>
  <sheetFormatPr baseColWidth="10" defaultColWidth="12" defaultRowHeight="12.75" x14ac:dyDescent="0.2"/>
  <cols>
    <col min="1" max="1" width="10.6640625" hidden="1" customWidth="1"/>
    <col min="2" max="2" width="22.33203125" customWidth="1"/>
    <col min="3" max="3" width="63.5" customWidth="1"/>
    <col min="4" max="4" width="76.5" customWidth="1"/>
    <col min="5" max="5" width="23.1640625" customWidth="1"/>
    <col min="6" max="8" width="23.1640625" style="29" hidden="1" customWidth="1"/>
    <col min="9" max="9" width="20.83203125" customWidth="1"/>
    <col min="10" max="11" width="23.5" customWidth="1"/>
    <col min="12" max="12" width="25.83203125" customWidth="1"/>
    <col min="13" max="13" width="43.83203125" hidden="1" customWidth="1"/>
    <col min="14" max="14" width="20.5" customWidth="1"/>
  </cols>
  <sheetData>
    <row r="1" spans="2:14" s="29" customFormat="1" ht="23.25" x14ac:dyDescent="0.35">
      <c r="C1" s="33"/>
      <c r="D1" s="33"/>
      <c r="E1" s="34"/>
    </row>
    <row r="2" spans="2:14" s="29" customFormat="1" ht="23.25" x14ac:dyDescent="0.35">
      <c r="C2" s="33"/>
      <c r="D2" s="33"/>
      <c r="E2" s="34"/>
    </row>
    <row r="3" spans="2:14" s="29" customFormat="1" ht="23.25" x14ac:dyDescent="0.35">
      <c r="C3" s="33"/>
      <c r="D3" s="33"/>
      <c r="E3" s="34"/>
    </row>
    <row r="4" spans="2:14" s="29" customFormat="1" ht="23.25" x14ac:dyDescent="0.35">
      <c r="C4" s="33"/>
      <c r="D4" s="33"/>
      <c r="E4" s="34"/>
    </row>
    <row r="5" spans="2:14" s="29" customFormat="1" ht="23.25" x14ac:dyDescent="0.35">
      <c r="C5" s="33"/>
      <c r="D5" s="33"/>
      <c r="E5" s="34"/>
    </row>
    <row r="6" spans="2:14" s="29" customFormat="1" ht="23.25" x14ac:dyDescent="0.35">
      <c r="C6" s="33"/>
      <c r="D6" s="33"/>
      <c r="E6" s="34"/>
    </row>
    <row r="7" spans="2:14" s="29" customFormat="1" ht="23.25" x14ac:dyDescent="0.35">
      <c r="C7" s="33"/>
      <c r="D7" s="33"/>
      <c r="E7" s="34"/>
    </row>
    <row r="8" spans="2:14" s="29" customFormat="1" ht="18.75" customHeight="1" x14ac:dyDescent="0.35">
      <c r="C8" s="33"/>
      <c r="D8" s="33"/>
      <c r="E8" s="34"/>
    </row>
    <row r="9" spans="2:14" ht="17.25" customHeight="1" x14ac:dyDescent="0.25">
      <c r="C9" s="1"/>
      <c r="D9" s="1"/>
    </row>
    <row r="10" spans="2:14" s="29" customFormat="1" ht="33" customHeight="1" x14ac:dyDescent="0.45">
      <c r="B10" s="49" t="s">
        <v>24</v>
      </c>
      <c r="C10" s="49" t="s">
        <v>22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2:14" s="29" customFormat="1" ht="24" customHeight="1" x14ac:dyDescent="0.3">
      <c r="B11" s="48" t="s">
        <v>23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</row>
    <row r="12" spans="2:14" ht="18.75" customHeight="1" x14ac:dyDescent="0.25">
      <c r="B12" s="51" t="s">
        <v>18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</row>
    <row r="13" spans="2:14" ht="24" customHeight="1" x14ac:dyDescent="0.25">
      <c r="B13" s="50" t="s">
        <v>39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</row>
    <row r="14" spans="2:14" ht="4.5" customHeight="1" x14ac:dyDescent="0.2"/>
    <row r="15" spans="2:14" ht="16.5" x14ac:dyDescent="0.2">
      <c r="B15" s="2"/>
      <c r="C15" s="2"/>
      <c r="D15" s="2"/>
      <c r="E15" s="27"/>
      <c r="F15" s="27"/>
      <c r="G15" s="27"/>
      <c r="H15" s="27"/>
      <c r="I15" s="3"/>
      <c r="J15" s="3"/>
      <c r="K15" s="2"/>
      <c r="L15" s="2"/>
      <c r="M15" s="2"/>
      <c r="N15" s="2"/>
    </row>
    <row r="16" spans="2:14" s="9" customFormat="1" ht="49.5" x14ac:dyDescent="0.2">
      <c r="B16" s="8" t="s">
        <v>9</v>
      </c>
      <c r="C16" s="10" t="s">
        <v>10</v>
      </c>
      <c r="D16" s="10" t="s">
        <v>11</v>
      </c>
      <c r="E16" s="12" t="s">
        <v>12</v>
      </c>
      <c r="F16" s="28">
        <v>0.05</v>
      </c>
      <c r="G16" s="28">
        <v>0.18</v>
      </c>
      <c r="H16" s="12" t="s">
        <v>19</v>
      </c>
      <c r="I16" s="12" t="s">
        <v>13</v>
      </c>
      <c r="J16" s="12" t="s">
        <v>14</v>
      </c>
      <c r="K16" s="11" t="s">
        <v>15</v>
      </c>
      <c r="L16" s="11" t="s">
        <v>16</v>
      </c>
      <c r="M16" s="11" t="s">
        <v>0</v>
      </c>
      <c r="N16" s="11" t="s">
        <v>17</v>
      </c>
    </row>
    <row r="17" spans="1:17" s="42" customFormat="1" ht="47.25" customHeight="1" x14ac:dyDescent="0.2">
      <c r="A17" s="40"/>
      <c r="B17" s="43" t="s">
        <v>35</v>
      </c>
      <c r="C17" s="22" t="s">
        <v>57</v>
      </c>
      <c r="D17" s="22" t="s">
        <v>58</v>
      </c>
      <c r="E17" s="44">
        <v>46079</v>
      </c>
      <c r="F17" s="44"/>
      <c r="G17" s="44"/>
      <c r="H17" s="44"/>
      <c r="I17" s="45">
        <v>44889</v>
      </c>
      <c r="J17" s="45">
        <v>44899</v>
      </c>
      <c r="K17" s="44">
        <v>0</v>
      </c>
      <c r="L17" s="46">
        <f>+E17-K17</f>
        <v>46079</v>
      </c>
      <c r="M17" s="43"/>
      <c r="N17" s="22" t="s">
        <v>8</v>
      </c>
      <c r="O17" s="41"/>
      <c r="P17" s="41"/>
      <c r="Q17" s="41"/>
    </row>
    <row r="18" spans="1:17" s="42" customFormat="1" ht="47.25" customHeight="1" x14ac:dyDescent="0.2">
      <c r="A18" s="40"/>
      <c r="B18" s="43" t="s">
        <v>33</v>
      </c>
      <c r="C18" s="22" t="s">
        <v>57</v>
      </c>
      <c r="D18" s="22" t="s">
        <v>34</v>
      </c>
      <c r="E18" s="44">
        <v>84688.6</v>
      </c>
      <c r="F18" s="44"/>
      <c r="G18" s="44"/>
      <c r="H18" s="44"/>
      <c r="I18" s="45">
        <v>44889</v>
      </c>
      <c r="J18" s="45">
        <v>44899</v>
      </c>
      <c r="K18" s="44">
        <v>0</v>
      </c>
      <c r="L18" s="46">
        <f>+E18-K18</f>
        <v>84688.6</v>
      </c>
      <c r="M18" s="43"/>
      <c r="N18" s="22" t="s">
        <v>8</v>
      </c>
      <c r="O18" s="41"/>
      <c r="P18" s="41"/>
      <c r="Q18" s="41"/>
    </row>
    <row r="19" spans="1:17" s="42" customFormat="1" ht="54" customHeight="1" x14ac:dyDescent="0.2">
      <c r="A19" s="40"/>
      <c r="B19" s="43" t="s">
        <v>27</v>
      </c>
      <c r="C19" s="22" t="s">
        <v>53</v>
      </c>
      <c r="D19" s="22" t="s">
        <v>67</v>
      </c>
      <c r="E19" s="44">
        <v>28650.400000000001</v>
      </c>
      <c r="F19" s="44"/>
      <c r="G19" s="44"/>
      <c r="H19" s="44"/>
      <c r="I19" s="45">
        <v>44774</v>
      </c>
      <c r="J19" s="45">
        <v>44805</v>
      </c>
      <c r="K19" s="44">
        <v>0</v>
      </c>
      <c r="L19" s="46">
        <f t="shared" ref="L19:L31" si="0">E19</f>
        <v>28650.400000000001</v>
      </c>
      <c r="M19" s="43"/>
      <c r="N19" s="22" t="s">
        <v>8</v>
      </c>
      <c r="O19" s="41"/>
      <c r="P19" s="41"/>
      <c r="Q19" s="41"/>
    </row>
    <row r="20" spans="1:17" s="42" customFormat="1" ht="48" customHeight="1" x14ac:dyDescent="0.2">
      <c r="A20" s="40"/>
      <c r="B20" s="43" t="s">
        <v>29</v>
      </c>
      <c r="C20" s="22" t="s">
        <v>53</v>
      </c>
      <c r="D20" s="22" t="s">
        <v>54</v>
      </c>
      <c r="E20" s="44">
        <v>44320.800000000003</v>
      </c>
      <c r="F20" s="44">
        <v>945.82</v>
      </c>
      <c r="G20" s="44"/>
      <c r="H20" s="44">
        <f t="shared" ref="H20" si="1">+E20-F20-G20</f>
        <v>43374.98</v>
      </c>
      <c r="I20" s="45">
        <v>44904</v>
      </c>
      <c r="J20" s="45">
        <v>44934</v>
      </c>
      <c r="K20" s="44">
        <v>0</v>
      </c>
      <c r="L20" s="46">
        <f t="shared" si="0"/>
        <v>44320.800000000003</v>
      </c>
      <c r="M20" s="43"/>
      <c r="N20" s="22" t="s">
        <v>8</v>
      </c>
      <c r="O20" s="41"/>
      <c r="P20" s="41"/>
      <c r="Q20" s="41"/>
    </row>
    <row r="21" spans="1:17" s="42" customFormat="1" ht="56.25" customHeight="1" x14ac:dyDescent="0.2">
      <c r="A21" s="40"/>
      <c r="B21" s="43" t="s">
        <v>36</v>
      </c>
      <c r="C21" s="22" t="s">
        <v>55</v>
      </c>
      <c r="D21" s="22" t="s">
        <v>56</v>
      </c>
      <c r="E21" s="44">
        <v>77635</v>
      </c>
      <c r="F21" s="44"/>
      <c r="G21" s="44"/>
      <c r="H21" s="44"/>
      <c r="I21" s="45">
        <v>44897</v>
      </c>
      <c r="J21" s="45">
        <v>44927</v>
      </c>
      <c r="K21" s="44">
        <v>0</v>
      </c>
      <c r="L21" s="46">
        <f t="shared" si="0"/>
        <v>77635</v>
      </c>
      <c r="M21" s="43"/>
      <c r="N21" s="22" t="s">
        <v>8</v>
      </c>
      <c r="O21" s="41"/>
      <c r="P21" s="41"/>
      <c r="Q21" s="41"/>
    </row>
    <row r="22" spans="1:17" s="42" customFormat="1" ht="57" customHeight="1" x14ac:dyDescent="0.2">
      <c r="A22" s="40"/>
      <c r="B22" s="43" t="s">
        <v>30</v>
      </c>
      <c r="C22" s="22" t="s">
        <v>51</v>
      </c>
      <c r="D22" s="22" t="s">
        <v>52</v>
      </c>
      <c r="E22" s="44">
        <v>54091.199999999997</v>
      </c>
      <c r="F22" s="44"/>
      <c r="G22" s="44"/>
      <c r="H22" s="44"/>
      <c r="I22" s="45">
        <v>44903</v>
      </c>
      <c r="J22" s="45">
        <v>44935</v>
      </c>
      <c r="K22" s="44">
        <v>0</v>
      </c>
      <c r="L22" s="46">
        <f t="shared" si="0"/>
        <v>54091.199999999997</v>
      </c>
      <c r="M22" s="43"/>
      <c r="N22" s="22" t="s">
        <v>8</v>
      </c>
      <c r="O22" s="41"/>
      <c r="P22" s="41"/>
      <c r="Q22" s="41"/>
    </row>
    <row r="23" spans="1:17" s="42" customFormat="1" ht="63" customHeight="1" x14ac:dyDescent="0.2">
      <c r="A23" s="40"/>
      <c r="B23" s="43" t="s">
        <v>38</v>
      </c>
      <c r="C23" s="22" t="s">
        <v>66</v>
      </c>
      <c r="D23" s="22" t="s">
        <v>65</v>
      </c>
      <c r="E23" s="44">
        <v>725959.6</v>
      </c>
      <c r="F23" s="44"/>
      <c r="G23" s="44"/>
      <c r="H23" s="44"/>
      <c r="I23" s="45">
        <v>44911</v>
      </c>
      <c r="J23" s="45">
        <v>44941</v>
      </c>
      <c r="K23" s="44">
        <v>0</v>
      </c>
      <c r="L23" s="46">
        <f t="shared" si="0"/>
        <v>725959.6</v>
      </c>
      <c r="M23" s="43"/>
      <c r="N23" s="22" t="s">
        <v>8</v>
      </c>
      <c r="O23" s="41"/>
      <c r="P23" s="41"/>
      <c r="Q23" s="41"/>
    </row>
    <row r="24" spans="1:17" s="42" customFormat="1" ht="63" customHeight="1" x14ac:dyDescent="0.2">
      <c r="A24" s="40"/>
      <c r="B24" s="43" t="s">
        <v>31</v>
      </c>
      <c r="C24" s="22" t="s">
        <v>48</v>
      </c>
      <c r="D24" s="22" t="s">
        <v>32</v>
      </c>
      <c r="E24" s="44">
        <v>170569</v>
      </c>
      <c r="F24" s="44"/>
      <c r="G24" s="44"/>
      <c r="H24" s="44"/>
      <c r="I24" s="45">
        <v>44907</v>
      </c>
      <c r="J24" s="45">
        <v>44937</v>
      </c>
      <c r="K24" s="44">
        <v>0</v>
      </c>
      <c r="L24" s="46">
        <f t="shared" si="0"/>
        <v>170569</v>
      </c>
      <c r="M24" s="43"/>
      <c r="N24" s="22" t="s">
        <v>8</v>
      </c>
      <c r="O24" s="41"/>
      <c r="P24" s="41"/>
      <c r="Q24" s="41"/>
    </row>
    <row r="25" spans="1:17" s="42" customFormat="1" ht="50.25" customHeight="1" x14ac:dyDescent="0.2">
      <c r="A25" s="40"/>
      <c r="B25" s="43" t="s">
        <v>28</v>
      </c>
      <c r="C25" s="22" t="s">
        <v>49</v>
      </c>
      <c r="D25" s="22" t="s">
        <v>50</v>
      </c>
      <c r="E25" s="44">
        <v>59000</v>
      </c>
      <c r="F25" s="44"/>
      <c r="G25" s="44"/>
      <c r="H25" s="44"/>
      <c r="I25" s="45">
        <v>44908</v>
      </c>
      <c r="J25" s="45">
        <v>44939</v>
      </c>
      <c r="K25" s="44">
        <v>0</v>
      </c>
      <c r="L25" s="46">
        <f t="shared" si="0"/>
        <v>59000</v>
      </c>
      <c r="M25" s="43"/>
      <c r="N25" s="22" t="s">
        <v>8</v>
      </c>
      <c r="O25" s="41"/>
      <c r="P25" s="41"/>
      <c r="Q25" s="41"/>
    </row>
    <row r="26" spans="1:17" s="42" customFormat="1" ht="52.5" customHeight="1" x14ac:dyDescent="0.2">
      <c r="A26" s="40"/>
      <c r="B26" s="43" t="s">
        <v>25</v>
      </c>
      <c r="C26" s="22" t="s">
        <v>26</v>
      </c>
      <c r="D26" s="22" t="s">
        <v>47</v>
      </c>
      <c r="E26" s="44">
        <v>37701</v>
      </c>
      <c r="F26" s="44"/>
      <c r="G26" s="44"/>
      <c r="H26" s="44"/>
      <c r="I26" s="45">
        <v>44866</v>
      </c>
      <c r="J26" s="45">
        <v>44896</v>
      </c>
      <c r="K26" s="44">
        <v>0</v>
      </c>
      <c r="L26" s="46">
        <f t="shared" si="0"/>
        <v>37701</v>
      </c>
      <c r="M26" s="43"/>
      <c r="N26" s="22" t="s">
        <v>8</v>
      </c>
      <c r="O26" s="41"/>
      <c r="P26" s="41"/>
      <c r="Q26" s="41"/>
    </row>
    <row r="27" spans="1:17" s="42" customFormat="1" ht="57" customHeight="1" x14ac:dyDescent="0.2">
      <c r="A27" s="40"/>
      <c r="B27" s="43" t="s">
        <v>37</v>
      </c>
      <c r="C27" s="47" t="s">
        <v>45</v>
      </c>
      <c r="D27" s="22" t="s">
        <v>46</v>
      </c>
      <c r="E27" s="44">
        <v>34220</v>
      </c>
      <c r="F27" s="44"/>
      <c r="G27" s="44"/>
      <c r="H27" s="44"/>
      <c r="I27" s="45">
        <v>44908</v>
      </c>
      <c r="J27" s="45">
        <v>44938</v>
      </c>
      <c r="K27" s="44">
        <v>0</v>
      </c>
      <c r="L27" s="46">
        <f t="shared" si="0"/>
        <v>34220</v>
      </c>
      <c r="M27" s="43"/>
      <c r="N27" s="22" t="s">
        <v>8</v>
      </c>
      <c r="O27" s="41"/>
      <c r="P27" s="41"/>
      <c r="Q27" s="41"/>
    </row>
    <row r="28" spans="1:17" s="42" customFormat="1" ht="57" customHeight="1" x14ac:dyDescent="0.2">
      <c r="A28" s="40"/>
      <c r="B28" s="43" t="s">
        <v>42</v>
      </c>
      <c r="C28" s="47" t="s">
        <v>53</v>
      </c>
      <c r="D28" s="22" t="s">
        <v>59</v>
      </c>
      <c r="E28" s="44">
        <v>17877</v>
      </c>
      <c r="F28" s="44"/>
      <c r="G28" s="44"/>
      <c r="H28" s="44"/>
      <c r="I28" s="45">
        <v>44910</v>
      </c>
      <c r="J28" s="45">
        <v>44942</v>
      </c>
      <c r="K28" s="44">
        <v>0</v>
      </c>
      <c r="L28" s="46">
        <f t="shared" si="0"/>
        <v>17877</v>
      </c>
      <c r="M28" s="43"/>
      <c r="N28" s="22" t="s">
        <v>8</v>
      </c>
      <c r="O28" s="41"/>
      <c r="P28" s="41"/>
      <c r="Q28" s="41"/>
    </row>
    <row r="29" spans="1:17" s="42" customFormat="1" ht="57" customHeight="1" x14ac:dyDescent="0.2">
      <c r="A29" s="40"/>
      <c r="B29" s="43" t="s">
        <v>43</v>
      </c>
      <c r="C29" s="47" t="s">
        <v>60</v>
      </c>
      <c r="D29" s="22" t="s">
        <v>61</v>
      </c>
      <c r="E29" s="44">
        <v>95000.01</v>
      </c>
      <c r="F29" s="44"/>
      <c r="G29" s="44"/>
      <c r="H29" s="44"/>
      <c r="I29" s="45">
        <v>44917</v>
      </c>
      <c r="J29" s="45">
        <v>44948</v>
      </c>
      <c r="K29" s="44">
        <v>0</v>
      </c>
      <c r="L29" s="46">
        <f t="shared" si="0"/>
        <v>95000.01</v>
      </c>
      <c r="M29" s="43"/>
      <c r="N29" s="22" t="s">
        <v>8</v>
      </c>
      <c r="O29" s="41"/>
      <c r="P29" s="41"/>
      <c r="Q29" s="41"/>
    </row>
    <row r="30" spans="1:17" s="42" customFormat="1" ht="57" customHeight="1" x14ac:dyDescent="0.2">
      <c r="A30" s="40"/>
      <c r="B30" s="43" t="s">
        <v>44</v>
      </c>
      <c r="C30" s="47" t="s">
        <v>62</v>
      </c>
      <c r="D30" s="22" t="s">
        <v>63</v>
      </c>
      <c r="E30" s="44">
        <v>634001.93999999994</v>
      </c>
      <c r="F30" s="44"/>
      <c r="G30" s="44"/>
      <c r="H30" s="44"/>
      <c r="I30" s="45">
        <v>44915</v>
      </c>
      <c r="J30" s="45">
        <v>44916</v>
      </c>
      <c r="K30" s="44">
        <v>0</v>
      </c>
      <c r="L30" s="46">
        <f t="shared" si="0"/>
        <v>634001.93999999994</v>
      </c>
      <c r="M30" s="43"/>
      <c r="N30" s="22" t="s">
        <v>8</v>
      </c>
      <c r="O30" s="41"/>
      <c r="P30" s="41"/>
      <c r="Q30" s="41"/>
    </row>
    <row r="31" spans="1:17" s="42" customFormat="1" ht="57" customHeight="1" x14ac:dyDescent="0.2">
      <c r="A31" s="40"/>
      <c r="B31" s="43" t="s">
        <v>40</v>
      </c>
      <c r="C31" s="47" t="s">
        <v>41</v>
      </c>
      <c r="D31" s="22" t="s">
        <v>64</v>
      </c>
      <c r="E31" s="44">
        <v>59000</v>
      </c>
      <c r="F31" s="44"/>
      <c r="G31" s="44"/>
      <c r="H31" s="44"/>
      <c r="I31" s="45">
        <v>44917</v>
      </c>
      <c r="J31" s="45">
        <v>44949</v>
      </c>
      <c r="K31" s="44">
        <v>0</v>
      </c>
      <c r="L31" s="46">
        <f t="shared" si="0"/>
        <v>59000</v>
      </c>
      <c r="M31" s="43"/>
      <c r="N31" s="22" t="s">
        <v>8</v>
      </c>
      <c r="O31" s="41"/>
      <c r="P31" s="41"/>
      <c r="Q31" s="41"/>
    </row>
    <row r="32" spans="1:17" ht="47.25" customHeight="1" x14ac:dyDescent="0.2">
      <c r="B32" s="5"/>
      <c r="C32" s="6" t="s">
        <v>1</v>
      </c>
      <c r="D32" s="7"/>
      <c r="E32" s="20">
        <f>SUM(E17:E31)</f>
        <v>2168793.5499999998</v>
      </c>
      <c r="F32" s="20">
        <f>SUM(F17:F27)</f>
        <v>945.82</v>
      </c>
      <c r="G32" s="20">
        <f>SUM(G17:G27)</f>
        <v>0</v>
      </c>
      <c r="H32" s="20">
        <f>SUM(H17:H27)</f>
        <v>43374.98</v>
      </c>
      <c r="I32" s="20"/>
      <c r="J32" s="20"/>
      <c r="K32" s="20">
        <f>SUM(K17:K31)</f>
        <v>0</v>
      </c>
      <c r="L32" s="20">
        <f>SUM(L17:L31)</f>
        <v>2168793.5499999998</v>
      </c>
      <c r="M32" s="7"/>
      <c r="N32" s="24"/>
    </row>
    <row r="33" spans="2:14" ht="15" hidden="1" x14ac:dyDescent="0.2">
      <c r="L33" s="4" t="e">
        <f>+K32+L32+#REF!+#REF!</f>
        <v>#REF!</v>
      </c>
      <c r="N33" s="22" t="s">
        <v>8</v>
      </c>
    </row>
    <row r="34" spans="2:14" ht="15" hidden="1" x14ac:dyDescent="0.2">
      <c r="L34" s="4" t="e">
        <f>+#REF!-L33</f>
        <v>#REF!</v>
      </c>
      <c r="N34" s="22" t="s">
        <v>8</v>
      </c>
    </row>
    <row r="35" spans="2:14" ht="15" hidden="1" x14ac:dyDescent="0.2">
      <c r="N35" s="23" t="s">
        <v>8</v>
      </c>
    </row>
    <row r="36" spans="2:14" ht="15" x14ac:dyDescent="0.2">
      <c r="K36" s="4"/>
      <c r="N36" s="25"/>
    </row>
    <row r="37" spans="2:14" s="35" customFormat="1" ht="18.75" x14ac:dyDescent="0.3">
      <c r="B37" s="36" t="s">
        <v>21</v>
      </c>
      <c r="C37" s="37"/>
      <c r="D37" s="38"/>
      <c r="M37" s="37"/>
      <c r="N37" s="39"/>
    </row>
    <row r="38" spans="2:14" s="35" customFormat="1" ht="18.75" x14ac:dyDescent="0.3">
      <c r="B38" s="36" t="s">
        <v>20</v>
      </c>
      <c r="C38" s="37"/>
      <c r="D38" s="38"/>
      <c r="M38" s="37"/>
      <c r="N38" s="39"/>
    </row>
    <row r="39" spans="2:14" s="9" customFormat="1" ht="16.5" x14ac:dyDescent="0.25">
      <c r="B39" s="26"/>
      <c r="C39" s="13"/>
      <c r="D39" s="14"/>
      <c r="F39" s="30"/>
      <c r="G39" s="30"/>
      <c r="H39" s="30"/>
      <c r="M39" s="13"/>
      <c r="N39" s="25"/>
    </row>
    <row r="40" spans="2:14" s="30" customFormat="1" ht="16.5" x14ac:dyDescent="0.25">
      <c r="B40" s="26"/>
      <c r="C40" s="13"/>
      <c r="D40" s="14"/>
      <c r="M40" s="13"/>
      <c r="N40" s="25"/>
    </row>
    <row r="41" spans="2:14" s="30" customFormat="1" ht="16.5" x14ac:dyDescent="0.25">
      <c r="B41" s="26"/>
      <c r="C41" s="13"/>
      <c r="D41" s="14"/>
      <c r="M41" s="13"/>
      <c r="N41" s="25"/>
    </row>
    <row r="42" spans="2:14" s="9" customFormat="1" ht="16.5" x14ac:dyDescent="0.25">
      <c r="B42" s="26"/>
      <c r="C42" s="21"/>
      <c r="D42" s="14"/>
      <c r="F42" s="30"/>
      <c r="G42" s="30"/>
      <c r="H42" s="30"/>
      <c r="M42" s="13"/>
      <c r="N42" s="25"/>
    </row>
    <row r="43" spans="2:14" s="9" customFormat="1" ht="16.5" x14ac:dyDescent="0.25">
      <c r="B43" s="26"/>
      <c r="C43" s="21"/>
      <c r="D43" s="14"/>
      <c r="F43" s="30"/>
      <c r="G43" s="30"/>
      <c r="H43" s="30"/>
      <c r="M43" s="13"/>
      <c r="N43" s="25"/>
    </row>
    <row r="44" spans="2:14" ht="18" x14ac:dyDescent="0.25">
      <c r="B44" s="15" t="s">
        <v>2</v>
      </c>
      <c r="C44" s="13"/>
      <c r="D44" s="14"/>
      <c r="E44" s="16"/>
      <c r="F44" s="31"/>
      <c r="G44" s="31"/>
      <c r="H44" s="31"/>
      <c r="I44" s="16"/>
      <c r="K44" s="15" t="s">
        <v>3</v>
      </c>
      <c r="L44" s="16"/>
      <c r="M44" s="13"/>
      <c r="N44" s="25"/>
    </row>
    <row r="45" spans="2:14" ht="16.5" x14ac:dyDescent="0.25">
      <c r="B45" s="17" t="s">
        <v>4</v>
      </c>
      <c r="C45" s="17"/>
      <c r="D45" s="18"/>
      <c r="E45" s="19"/>
      <c r="F45" s="32"/>
      <c r="G45" s="32"/>
      <c r="H45" s="32"/>
      <c r="I45" s="19"/>
      <c r="K45" s="17" t="s">
        <v>5</v>
      </c>
      <c r="L45" s="19"/>
      <c r="M45" s="17"/>
      <c r="N45" s="25"/>
    </row>
    <row r="46" spans="2:14" ht="16.5" x14ac:dyDescent="0.25">
      <c r="B46" s="17" t="s">
        <v>6</v>
      </c>
      <c r="C46" s="17"/>
      <c r="D46" s="18"/>
      <c r="E46" s="19"/>
      <c r="F46" s="32"/>
      <c r="G46" s="32"/>
      <c r="H46" s="32"/>
      <c r="I46" s="19"/>
      <c r="K46" s="17" t="s">
        <v>7</v>
      </c>
      <c r="L46" s="19"/>
      <c r="M46" s="17"/>
      <c r="N46" s="25"/>
    </row>
    <row r="47" spans="2:14" ht="15" x14ac:dyDescent="0.2">
      <c r="N47" s="25"/>
    </row>
    <row r="48" spans="2:14" ht="15" x14ac:dyDescent="0.2">
      <c r="N48" s="25"/>
    </row>
    <row r="49" spans="14:14" ht="15" x14ac:dyDescent="0.2">
      <c r="N49" s="25"/>
    </row>
    <row r="50" spans="14:14" ht="15" x14ac:dyDescent="0.2">
      <c r="N50" s="25"/>
    </row>
    <row r="51" spans="14:14" ht="15" x14ac:dyDescent="0.2">
      <c r="N51" s="25"/>
    </row>
    <row r="52" spans="14:14" ht="15" x14ac:dyDescent="0.2">
      <c r="N52" s="25"/>
    </row>
    <row r="53" spans="14:14" ht="15" x14ac:dyDescent="0.2">
      <c r="N53" s="25"/>
    </row>
    <row r="54" spans="14:14" ht="15" x14ac:dyDescent="0.2">
      <c r="N54" s="25"/>
    </row>
    <row r="55" spans="14:14" ht="15" x14ac:dyDescent="0.2">
      <c r="N55" s="25"/>
    </row>
    <row r="56" spans="14:14" ht="15" x14ac:dyDescent="0.2">
      <c r="N56" s="25"/>
    </row>
  </sheetData>
  <sortState ref="A11:P18">
    <sortCondition ref="C11:C18"/>
  </sortState>
  <mergeCells count="4">
    <mergeCell ref="B11:N11"/>
    <mergeCell ref="B10:N10"/>
    <mergeCell ref="B13:N13"/>
    <mergeCell ref="B12:N12"/>
  </mergeCells>
  <pageMargins left="1.8503937007874016" right="0.70866141732283472" top="0.74803149606299213" bottom="0.74803149606299213" header="0.31496062992125984" footer="0.31496062992125984"/>
  <pageSetup paperSize="5" scale="50" orientation="landscape" r:id="rId1"/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CUENTAS POR PAGAR 31-12-2022</vt:lpstr>
      <vt:lpstr>'CUENTAS POR PAGAR 31-12-2022'!Área_de_impresión</vt:lpstr>
      <vt:lpstr>'CUENTAS POR PAGAR 31-12-2022'!Títulos_a_imprimir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 Aged TB - Options - Detail</dc:title>
  <dc:creator>instalador</dc:creator>
  <cp:lastModifiedBy>Nelly María Sanchez Nuñez</cp:lastModifiedBy>
  <cp:lastPrinted>2023-01-16T15:24:34Z</cp:lastPrinted>
  <dcterms:created xsi:type="dcterms:W3CDTF">2018-10-25T10:48:31Z</dcterms:created>
  <dcterms:modified xsi:type="dcterms:W3CDTF">2023-01-16T15:25:07Z</dcterms:modified>
</cp:coreProperties>
</file>